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090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'Arkusz1'!#REF!</definedName>
    <definedName name="_xlnm.Print_Area" localSheetId="2">'Arkusz3'!$I$4:$S$415</definedName>
  </definedNames>
  <calcPr fullCalcOnLoad="1"/>
</workbook>
</file>

<file path=xl/sharedStrings.xml><?xml version="1.0" encoding="utf-8"?>
<sst xmlns="http://schemas.openxmlformats.org/spreadsheetml/2006/main" count="475" uniqueCount="370">
  <si>
    <t>Dział</t>
  </si>
  <si>
    <t>Plan w zł.</t>
  </si>
  <si>
    <t>ROLNICTWO I ŁOWIECTWO</t>
  </si>
  <si>
    <t>Infrastruktura wodociągowa i sanitacyjna wsi</t>
  </si>
  <si>
    <t>010</t>
  </si>
  <si>
    <t>01010</t>
  </si>
  <si>
    <t>01095</t>
  </si>
  <si>
    <t>600</t>
  </si>
  <si>
    <t>TRANSPORT I ŁĄCZNOŚĆ</t>
  </si>
  <si>
    <t>60016</t>
  </si>
  <si>
    <t>Drogi publiczne i gminne</t>
  </si>
  <si>
    <t>700</t>
  </si>
  <si>
    <t>70005</t>
  </si>
  <si>
    <t>GOSPODARKA MIESZKANIOWA</t>
  </si>
  <si>
    <t>Gospodarka gruntami i nieruchomościami</t>
  </si>
  <si>
    <t>750</t>
  </si>
  <si>
    <t>75011</t>
  </si>
  <si>
    <t>Urzędy Wojewódzkie</t>
  </si>
  <si>
    <t>75023</t>
  </si>
  <si>
    <t>Urzędy gmin</t>
  </si>
  <si>
    <t>Pozostała działalność</t>
  </si>
  <si>
    <t>751</t>
  </si>
  <si>
    <t>75101</t>
  </si>
  <si>
    <t>-dotacja z budż. państwa na zad.zlec. gminie</t>
  </si>
  <si>
    <t>756</t>
  </si>
  <si>
    <t>75601</t>
  </si>
  <si>
    <t>Wpływy z pod. doch. od osób fizycznych</t>
  </si>
  <si>
    <t>75615</t>
  </si>
  <si>
    <t xml:space="preserve">-podatek od nieruchomości </t>
  </si>
  <si>
    <t>-podatek rolny</t>
  </si>
  <si>
    <t>-podatek leśny</t>
  </si>
  <si>
    <t>-podatek od spadków i darowizn</t>
  </si>
  <si>
    <t>-wpływy z opłaty administracyjnej</t>
  </si>
  <si>
    <t>-podatek od czynności cywilnoprawnych</t>
  </si>
  <si>
    <t>-odsetki od nieterminowych wpłat podatków i opłat</t>
  </si>
  <si>
    <t>75618</t>
  </si>
  <si>
    <t>Wpływy z in. opłat stanowiących dochody j.s.t.</t>
  </si>
  <si>
    <t>na podstawie ustaw</t>
  </si>
  <si>
    <t>-wpływy z opłaty skarbowej</t>
  </si>
  <si>
    <t>-wpływy z opłaty eksploatacyjnej</t>
  </si>
  <si>
    <t>-odsetki od nieterminowych wpłat</t>
  </si>
  <si>
    <t>75619</t>
  </si>
  <si>
    <t>Wpływy z różnych rozliczeń</t>
  </si>
  <si>
    <t>75621</t>
  </si>
  <si>
    <t>-podatek dochodowy od osób fizycznych</t>
  </si>
  <si>
    <t>-podatek dochodowy od osób prawnych</t>
  </si>
  <si>
    <t>758</t>
  </si>
  <si>
    <t>RÓŻNE ROZLICZENIA</t>
  </si>
  <si>
    <t>-subwencja ogólna z budżetu państwa</t>
  </si>
  <si>
    <t>75801</t>
  </si>
  <si>
    <t>część oświatowa</t>
  </si>
  <si>
    <t>75814</t>
  </si>
  <si>
    <t>Różne rozliczenia finansowe</t>
  </si>
  <si>
    <t>-odsetki od środków na rachunkach bankowych</t>
  </si>
  <si>
    <t>801</t>
  </si>
  <si>
    <t>OŚWIATA I WYCHOWANIE</t>
  </si>
  <si>
    <t>80101</t>
  </si>
  <si>
    <t>Szkoły podstawowe</t>
  </si>
  <si>
    <t>80110</t>
  </si>
  <si>
    <t>900</t>
  </si>
  <si>
    <t>90095</t>
  </si>
  <si>
    <t>921</t>
  </si>
  <si>
    <t>OGÓŁEM:</t>
  </si>
  <si>
    <t>-odsetki od nieterminowych  wpłat podatku</t>
  </si>
  <si>
    <t xml:space="preserve"> kontroli i ochrony prawa</t>
  </si>
  <si>
    <t>DOCHODY OD OSÓB PRAWNYCH, FIZYCZNYCH</t>
  </si>
  <si>
    <t>I IN.JEDN. NIE POSIAD. OSOBOWOŚCI PRAWNEJ</t>
  </si>
  <si>
    <t>Udziały gminy w podatkach stanowiących</t>
  </si>
  <si>
    <t>dochody budżetu państwa</t>
  </si>
  <si>
    <t>pobierajace niektóre świad. z pomocy społ.</t>
  </si>
  <si>
    <t>GOSODARKA KOM. I  OCHRONA ŚRODOWISKA</t>
  </si>
  <si>
    <t>KULTURA I OCHR. DZIEDZICTWA NARODOWEGO</t>
  </si>
  <si>
    <t>ADMINISTRACJA PUBLICZNA</t>
  </si>
  <si>
    <t>-wynagrodzenie płatników pod. doch. od os. fiz.</t>
  </si>
  <si>
    <t>URZĘDY NACZELNYCH ORGANÓW WŁADZY......</t>
  </si>
  <si>
    <t>Źródła dochodów</t>
  </si>
  <si>
    <t xml:space="preserve"> w zł.</t>
  </si>
  <si>
    <t>w %</t>
  </si>
  <si>
    <t>Rozdz.</t>
  </si>
  <si>
    <t>§</t>
  </si>
  <si>
    <t>-podatek od środków transportowych</t>
  </si>
  <si>
    <t>-wpływy z tyt. przekształcenia prawa użytkowania</t>
  </si>
  <si>
    <t xml:space="preserve">Wykonanie </t>
  </si>
  <si>
    <t>-zwrot kosztów rozmów telefonicznych</t>
  </si>
  <si>
    <t>-zwrot wydatków z tyt. nieodbytych szkoleń</t>
  </si>
  <si>
    <t>85195</t>
  </si>
  <si>
    <t>85212</t>
  </si>
  <si>
    <t>85213</t>
  </si>
  <si>
    <t>852</t>
  </si>
  <si>
    <t>85214</t>
  </si>
  <si>
    <t>85219</t>
  </si>
  <si>
    <t>926</t>
  </si>
  <si>
    <t xml:space="preserve">Wpływy z podatku rolnego,podatku leśnego, </t>
  </si>
  <si>
    <t>851</t>
  </si>
  <si>
    <t>OCHRONA ZDROWIA</t>
  </si>
  <si>
    <t>POMOC SPOŁECZNA</t>
  </si>
  <si>
    <t>KULTURA FIZYCZNA I SPORT</t>
  </si>
  <si>
    <t>oraz niektóre świadczenia rodzinne</t>
  </si>
  <si>
    <t>-opłata targowa</t>
  </si>
  <si>
    <t>wieczystego w prawo własności</t>
  </si>
  <si>
    <t>2910</t>
  </si>
  <si>
    <t>2440</t>
  </si>
  <si>
    <t>2010</t>
  </si>
  <si>
    <t>0970</t>
  </si>
  <si>
    <t>0750</t>
  </si>
  <si>
    <t>2030</t>
  </si>
  <si>
    <t>0830</t>
  </si>
  <si>
    <t>0350</t>
  </si>
  <si>
    <t>0360</t>
  </si>
  <si>
    <t>0410</t>
  </si>
  <si>
    <t>0500</t>
  </si>
  <si>
    <t>0910</t>
  </si>
  <si>
    <t>0920</t>
  </si>
  <si>
    <t>2920</t>
  </si>
  <si>
    <t>0020</t>
  </si>
  <si>
    <t>0010</t>
  </si>
  <si>
    <t>0690</t>
  </si>
  <si>
    <t>0480</t>
  </si>
  <si>
    <t>0470</t>
  </si>
  <si>
    <t>0460</t>
  </si>
  <si>
    <t>0450</t>
  </si>
  <si>
    <t>0430</t>
  </si>
  <si>
    <t>0340</t>
  </si>
  <si>
    <t>0330</t>
  </si>
  <si>
    <t>0320</t>
  </si>
  <si>
    <t>0310</t>
  </si>
  <si>
    <t>2360</t>
  </si>
  <si>
    <t>0770</t>
  </si>
  <si>
    <t>0760</t>
  </si>
  <si>
    <t>754</t>
  </si>
  <si>
    <t>80113</t>
  </si>
  <si>
    <t>85295</t>
  </si>
  <si>
    <t>92116</t>
  </si>
  <si>
    <t>2020</t>
  </si>
  <si>
    <t>-zwrot kosztów ubezpieczenia autobusów</t>
  </si>
  <si>
    <t xml:space="preserve">-dotacje celowe otrzymane z budżetu państwa </t>
  </si>
  <si>
    <t xml:space="preserve">-dotacja celowa otrzymana z budzetu państwa na zadania </t>
  </si>
  <si>
    <t>bieżące realiz.przez gminę na podstawie porozumień</t>
  </si>
  <si>
    <t>-zwrot. k.operatu szacunk. z tyt. sprzedaży lokali</t>
  </si>
  <si>
    <t>mieszkalnych</t>
  </si>
  <si>
    <t>400</t>
  </si>
  <si>
    <t>40002</t>
  </si>
  <si>
    <t>6260</t>
  </si>
  <si>
    <t>6298</t>
  </si>
  <si>
    <t>70004</t>
  </si>
  <si>
    <t>0870</t>
  </si>
  <si>
    <t>75095</t>
  </si>
  <si>
    <t>75616</t>
  </si>
  <si>
    <t>75831</t>
  </si>
  <si>
    <t>2708</t>
  </si>
  <si>
    <t>2709</t>
  </si>
  <si>
    <t>85415</t>
  </si>
  <si>
    <t>85228</t>
  </si>
  <si>
    <t>90001</t>
  </si>
  <si>
    <t>0400</t>
  </si>
  <si>
    <t>92695</t>
  </si>
  <si>
    <t>854</t>
  </si>
  <si>
    <t xml:space="preserve">i płatników zasiłków chorobowych, </t>
  </si>
  <si>
    <t xml:space="preserve"> -wpłaty za wodę</t>
  </si>
  <si>
    <t>-wpływy z opłaty produktowej</t>
  </si>
  <si>
    <t>-dotacja celowa z budżetu państwa na realiz.</t>
  </si>
  <si>
    <t>własnych zadań bieżących gmin</t>
  </si>
  <si>
    <t>75807</t>
  </si>
  <si>
    <t>część wyrównawcza</t>
  </si>
  <si>
    <t>część równoważąca</t>
  </si>
  <si>
    <t xml:space="preserve">-odsetki z tyt. nieterminowych wpłat </t>
  </si>
  <si>
    <t>EDUKACYJNA OPIEKA WYCHOWAWCZA</t>
  </si>
  <si>
    <t xml:space="preserve">-wpływy ze sprzedaży nieruchomości </t>
  </si>
  <si>
    <t>-odsetki z tyt. nieterminowych wpłat</t>
  </si>
  <si>
    <t>90020</t>
  </si>
  <si>
    <t xml:space="preserve">Wpływy i wydatki zwiazane z gromadzeniem środków </t>
  </si>
  <si>
    <t xml:space="preserve"> z opłat produktowych</t>
  </si>
  <si>
    <t>-refundacja ZGW kosztów delegacji Wójta</t>
  </si>
  <si>
    <t>-wpłaty odsetek od należności za czynsz i obsługę</t>
  </si>
  <si>
    <t>i opłat lokalnych od osób prawnych i in. jedn. org.</t>
  </si>
  <si>
    <t xml:space="preserve">podatku od czynności cywilnoprawnych, podatków </t>
  </si>
  <si>
    <t>podatku od spadków i darowizn, podatku od czynności</t>
  </si>
  <si>
    <t>cywilnoprawnych oraz podatków i opłat lokalnych</t>
  </si>
  <si>
    <t>od osób fizycznych</t>
  </si>
  <si>
    <t xml:space="preserve">Wpływy z podatku rolnego, podatku leśnego, </t>
  </si>
  <si>
    <t>realiz. przez ZS Nr 2 w Grębocinie</t>
  </si>
  <si>
    <t>przez firmę przewozową</t>
  </si>
  <si>
    <t>na realiz.zadania "zakup nowości wydaniczych dla bibliotek"</t>
  </si>
  <si>
    <t>75403</t>
  </si>
  <si>
    <t>2680</t>
  </si>
  <si>
    <t>-opłaty za zajęcie pasa drogowego</t>
  </si>
  <si>
    <t>2707</t>
  </si>
  <si>
    <t>2800</t>
  </si>
  <si>
    <t>2710</t>
  </si>
  <si>
    <t>92601</t>
  </si>
  <si>
    <t>60095</t>
  </si>
  <si>
    <t>drogi dojazd. do gruntów rolnych w Grębocinie</t>
  </si>
  <si>
    <t>-wpłaty czynszu za dzierżawę gruntów rolnych</t>
  </si>
  <si>
    <t>-zwrot środków na wydatki niewygasające z 2005r.</t>
  </si>
  <si>
    <t>oraz skł.na ubezpieczenia emerytalne i rentowe</t>
  </si>
  <si>
    <t>z ubezpieczenia społecznego</t>
  </si>
  <si>
    <t>na ubezpieczenie emerytalne i rentowe</t>
  </si>
  <si>
    <t>Usługi opiekuńcze i specjalistyczne usługi opiekuńcze</t>
  </si>
  <si>
    <t>na terenie Międzyn. Targów Katowickich</t>
  </si>
  <si>
    <t>-zwrot świadczenia w ramach programu</t>
  </si>
  <si>
    <t xml:space="preserve">"Posiłek dla potrzebujących" za 2005 r. </t>
  </si>
  <si>
    <t>(dofin. z budż. państwa)</t>
  </si>
  <si>
    <t>(dotacja na dofinans. pomocy materialnej dla uczniów)</t>
  </si>
  <si>
    <t>-środki z Europ. Fund.Orient. i Gwar. Rolnej</t>
  </si>
  <si>
    <t>Dostarczanie wody</t>
  </si>
  <si>
    <t>Różne jednostki obsługi gospodarki mieszkaniowej</t>
  </si>
  <si>
    <t>Jednostki terenowe Policji</t>
  </si>
  <si>
    <t>Gimnazja</t>
  </si>
  <si>
    <t>Dowożenie uczniów do szkół</t>
  </si>
  <si>
    <t>Pomoc materialna dla uczniów</t>
  </si>
  <si>
    <t>Gospodarka ściekowa i ochrona wód</t>
  </si>
  <si>
    <t>Obiekty sportowe</t>
  </si>
  <si>
    <t>-wpływy stanowiące zwrot kosztów sądowych</t>
  </si>
  <si>
    <t>-podatek VAT od sprzedaży złomu za 2005 r.</t>
  </si>
  <si>
    <t>-wpływy z tyt.sprzedaży nieruchomości</t>
  </si>
  <si>
    <t>w ramach SPO Rozwój Zasobów Ludzkich</t>
  </si>
  <si>
    <t xml:space="preserve">-środki krajowe na fin. proj. "Szkoła marzeń" </t>
  </si>
  <si>
    <t xml:space="preserve">projektu "Szkoła marzeń"w ramach SPO </t>
  </si>
  <si>
    <t xml:space="preserve">Rozwój Zasobów Ludzkich realiz. przez ZS Nr 2 </t>
  </si>
  <si>
    <t>w Grębocinie</t>
  </si>
  <si>
    <t>budowy przyzagrodowych oczyszczalni ścieków</t>
  </si>
  <si>
    <t xml:space="preserve">-partycypacja mieszkańców wsi w kosztach </t>
  </si>
  <si>
    <t>-dofinansowanie ze śr. TFOGR modernizacji</t>
  </si>
  <si>
    <t xml:space="preserve">-wpłaty odsetek za nieterminowe regulowanie </t>
  </si>
  <si>
    <t>należności za czynsz i obsługę komunalną</t>
  </si>
  <si>
    <t>nieruchomości</t>
  </si>
  <si>
    <t xml:space="preserve">-wpływy z opłat  za użytkowanie wieczyste </t>
  </si>
  <si>
    <t>gminie z zakresu administracji rządowej</t>
  </si>
  <si>
    <t xml:space="preserve">-dotacja z budżetu państwa na zadanie zlec. </t>
  </si>
  <si>
    <t>w Lubiczu pomieszczenia biurowego</t>
  </si>
  <si>
    <t xml:space="preserve">-wpływy z tyt. najmu Spółce z o.o. "elwik" </t>
  </si>
  <si>
    <t>nieodbytych szkoleń</t>
  </si>
  <si>
    <t xml:space="preserve">-prowizja za przekazanie do budżetu Wojewody </t>
  </si>
  <si>
    <t xml:space="preserve">-wpływ z tyt. zwrotu niewykorzystanych </t>
  </si>
  <si>
    <t>środków z 2005 r. przekazanych w ramach</t>
  </si>
  <si>
    <t>porozumienia zawartego z Komendą Woj. Policji</t>
  </si>
  <si>
    <t>podatkowej</t>
  </si>
  <si>
    <t xml:space="preserve">-pod. od działalności gosp. w formie karty </t>
  </si>
  <si>
    <t>-odsetki od nietermin.wpłat podatków i opłat</t>
  </si>
  <si>
    <t>-rekompensaty  utraconych dochodów  w podatkach</t>
  </si>
  <si>
    <t>i opłatach lokalnych z tyt. zwolnień określonych</t>
  </si>
  <si>
    <t>w ustawie o rehabilitacji zawod. I społecznej</t>
  </si>
  <si>
    <t>oraz zatrudn. osób niepełnosprawnych</t>
  </si>
  <si>
    <t xml:space="preserve">-wpływy za czyn. egzekucyjne ( koszty upomnień )  </t>
  </si>
  <si>
    <t>-wpływ z tyt.odszkodowania za zaginioną przesyłkę</t>
  </si>
  <si>
    <t>w Lubiczu G. uzyskany od zakładu budowlanego</t>
  </si>
  <si>
    <t xml:space="preserve">-zwrot kosztów energii i wody dla ZSZ. Nr 1 </t>
  </si>
  <si>
    <t xml:space="preserve">-odsetki od środków na rachunkach </t>
  </si>
  <si>
    <t>bankowych gimnazjów</t>
  </si>
  <si>
    <t xml:space="preserve">-środki z Europ. Funduszu Społ.na finansowanie </t>
  </si>
  <si>
    <t xml:space="preserve">-dochody z tyt. najmu autobusów przez firmę </t>
  </si>
  <si>
    <t xml:space="preserve">przewozową  wynajętą przez gminę do dowozu </t>
  </si>
  <si>
    <t>uczniów do szkół</t>
  </si>
  <si>
    <t>SPZOZ w Grębocinie</t>
  </si>
  <si>
    <t>zadań zleconych:</t>
  </si>
  <si>
    <t>-odsetki od środków na rachunku bank.GOPS</t>
  </si>
  <si>
    <t>poszkodowanych  w wyniku katastrofy</t>
  </si>
  <si>
    <t xml:space="preserve"> -wpływy z tyt. zwrotu zasądzonych kosztów sąd.</t>
  </si>
  <si>
    <t>nieczystości z budynków w Grabowcu</t>
  </si>
  <si>
    <t xml:space="preserve"> ścieków z budynków w Grabowcu</t>
  </si>
  <si>
    <t xml:space="preserve">-wpływ odsetek z tyt. zaległych opłat za wywóz </t>
  </si>
  <si>
    <t>użytkowych</t>
  </si>
  <si>
    <t xml:space="preserve">-wpływ z tyt. opłat czynszowych za najem lokali </t>
  </si>
  <si>
    <t>i obsługę komunalną w lokalach użytkowych</t>
  </si>
  <si>
    <t>-wpłaty za ogrzewanie, zużycie energii elektr.</t>
  </si>
  <si>
    <t>komunalną w lokalach użytkowych</t>
  </si>
  <si>
    <t>w Lubiczu D.</t>
  </si>
  <si>
    <t xml:space="preserve">na dofin. budowy boisk ogólnodostępnych </t>
  </si>
  <si>
    <t>GOPS</t>
  </si>
  <si>
    <t xml:space="preserve">-wpłaty  świadczeniobiorców za usługi opiekuńcze </t>
  </si>
  <si>
    <t xml:space="preserve">-dotacja z budżetu państwa na realizację </t>
  </si>
  <si>
    <t>-wpływy z opł. za zezwolenie na sprzedaż alkoholu</t>
  </si>
  <si>
    <t xml:space="preserve"> (służebność drogi)</t>
  </si>
  <si>
    <t>-wpłaty z tyt. ogr. prawa rzeczowego</t>
  </si>
  <si>
    <t>W ENERGIĘ EL., GAZ I WODĘ</t>
  </si>
  <si>
    <t xml:space="preserve">WYTWARZANIE I ZAOPATRYWANIE </t>
  </si>
  <si>
    <t xml:space="preserve">-dofinan. zajęć sportowo-rekreacyjnych z Funduszu </t>
  </si>
  <si>
    <t>-odsetki od zwróconych należności z tytułu</t>
  </si>
  <si>
    <t>( prowadzenie i aktualizacja rejestru wyborców )</t>
  </si>
  <si>
    <t>-wpływ należności z likwidacji</t>
  </si>
  <si>
    <t>festynu i turnieju w Grębocinie)</t>
  </si>
  <si>
    <t>zw. z gruntami rolnymi</t>
  </si>
  <si>
    <t xml:space="preserve">-wpływy opłat czynszowych </t>
  </si>
  <si>
    <t>za mieszkania komunalne</t>
  </si>
  <si>
    <t>zw. z gospodarką mieszkaniową</t>
  </si>
  <si>
    <t xml:space="preserve">-wynagrodzenie dla płatnika (ZDGMiK) składek </t>
  </si>
  <si>
    <t>podatku  doch.od os. f. i płatnika zas.chorobowych</t>
  </si>
  <si>
    <t>-wpłaty z tyt. czynszu za mieszkania</t>
  </si>
  <si>
    <t>-dotacja z budżetu na wspieranie lokalnych</t>
  </si>
  <si>
    <t>(dofinans. przez Zarząd Woj.Kuj.-Pom. organizacji</t>
  </si>
  <si>
    <t>-pomoc finansowa otrzymana od samorządu</t>
  </si>
  <si>
    <t xml:space="preserve"> miasta Katowice na wsparcie 2 osób</t>
  </si>
  <si>
    <t xml:space="preserve">-wpływ opłat za wywóz </t>
  </si>
  <si>
    <t>Zajęć Sportowo-Rekreacyjnych dla Uczniów</t>
  </si>
  <si>
    <t xml:space="preserve"> Pozostała działalność</t>
  </si>
  <si>
    <t>-dotacja z budżetu państwa na sfin. zwrotu producentom rolnym części podatku akcyzowego w cenie oleju napęd. do prod. rolnej</t>
  </si>
  <si>
    <t>Realizację dochodów budżetu 2006r. w poszczególnych działach przedstawia poniższe zestawienie:</t>
  </si>
  <si>
    <t>-wpł.zg. z wyrokiem sądowym za uszkodzenie znaków drog. i lustra drogowego</t>
  </si>
  <si>
    <t>- wpływy z tyt. zwrotu kosztów obsługi  komunalnej</t>
  </si>
  <si>
    <t xml:space="preserve">-odsetki od nieterminowych wpłat </t>
  </si>
  <si>
    <t>udostępnienia danych osobowych</t>
  </si>
  <si>
    <t xml:space="preserve">dochodów z tyt.wydawania dowodów osobistych i          </t>
  </si>
  <si>
    <t xml:space="preserve">-wynagrodzenie płatnika (Urząd Gminy)  podatku </t>
  </si>
  <si>
    <t>dochod. od osób fiz.  i płatnika zasiłków chorob.</t>
  </si>
  <si>
    <t>-wpł. ze sprzedaży przez ZDGMiK złomu z likwid. skł.majątkowych</t>
  </si>
  <si>
    <t>-wpł. z oprocent. środków  r-ku bież. ZDGMiK</t>
  </si>
  <si>
    <t>-odsetki za zwłokę od należności z tyt. likwidacji</t>
  </si>
  <si>
    <t>-wpł.za usł. ksero</t>
  </si>
  <si>
    <t>-wpływ za złomowanie maszyn roln., ze sprzed. samochodu osob. "Polonez", ze sprzed. nesesera do transportu gotówki</t>
  </si>
  <si>
    <t>-zwrot kosztów opinii biegłego,zwrot kosztów procesowych</t>
  </si>
  <si>
    <t>-refund. przez Gm. Bibliotekę wydatku na zakup wentylatora</t>
  </si>
  <si>
    <t>-zwrot przez Woj.. Sztab Wojsk. wypł. przez Urząd Gminy rekompensat utraconych wynagrodzeń osobom powołanym na ćwiczenia wojskowe</t>
  </si>
  <si>
    <t>75109</t>
  </si>
  <si>
    <t>Wybory do rad gmin,rad powiatów i sejmików województw,wybory wójtów…</t>
  </si>
  <si>
    <t>-dotacja z budż.państwa na zad. zlec. gminie</t>
  </si>
  <si>
    <t>75495</t>
  </si>
  <si>
    <t>Pozostala dzialalność</t>
  </si>
  <si>
    <t>2330</t>
  </si>
  <si>
    <t>- dotacja od samorządu woj. na zakupy bież. umundurowania i drobnego sprzętu dla OSP</t>
  </si>
  <si>
    <t xml:space="preserve">Urzędy nacz. organów wladzy państwowej, </t>
  </si>
  <si>
    <t>BEZPIECZEŃSTWO PUBL. I OCHRONA PRZECIWPOŻ.</t>
  </si>
  <si>
    <t>-wpływy z opłaty adiacenckiej i planistycznej</t>
  </si>
  <si>
    <t>75802</t>
  </si>
  <si>
    <t>2750</t>
  </si>
  <si>
    <t>uzupełnienie subwencji ogólnej</t>
  </si>
  <si>
    <t>-wpł. z gwarancji za należyte wykon. robót budowlanych (adaptacja bud.b. przedszkola w Lubiczu Dolnym)</t>
  </si>
  <si>
    <t>własnych zadań bieżących gmin :</t>
  </si>
  <si>
    <r>
      <t xml:space="preserve">-środki na realizację programu edukacyjnego Unii Europejskiej Socrates COMENIUS - projekt ZS Nr 1 Lubicz Górny </t>
    </r>
    <r>
      <rPr>
        <sz val="10"/>
        <rFont val="Arial CE"/>
        <family val="2"/>
      </rPr>
      <t>"</t>
    </r>
    <r>
      <rPr>
        <i/>
        <sz val="8"/>
        <rFont val="Arial CE"/>
        <family val="2"/>
      </rPr>
      <t>Uczenie się w Europie.Siedem cudów w naszej szkole</t>
    </r>
    <r>
      <rPr>
        <sz val="10"/>
        <rFont val="Arial CE"/>
        <family val="2"/>
      </rPr>
      <t>"</t>
    </r>
  </si>
  <si>
    <t xml:space="preserve">-dotacja z Funduszu Rozwoju Kultury Fizycznej na  </t>
  </si>
  <si>
    <t>dofinans .budowy sali gimnastycznej w Lubiczu Górnym</t>
  </si>
  <si>
    <r>
      <t xml:space="preserve">-środki na realizację programu edukacyjnego Unii Europejskiej Socrates COMENIUS - projekt ZS Nr 1 Lubicz Górny </t>
    </r>
    <r>
      <rPr>
        <sz val="10"/>
        <rFont val="Arial CE"/>
        <family val="2"/>
      </rPr>
      <t>"Wszyscy jesteśmy Europejczykami"</t>
    </r>
  </si>
  <si>
    <t>80195</t>
  </si>
  <si>
    <t>Pozostała dzialalność</t>
  </si>
  <si>
    <t>y</t>
  </si>
  <si>
    <t>-wpływ należności z likwidacji SPZOZ w Lubiczu</t>
  </si>
  <si>
    <t>~dofinans. pracodawcom kosztów przygotowania zawodowego młodocianych pracowników</t>
  </si>
  <si>
    <t>~sfinans. prac komisji ds. awansu zawodowego nauczycieli</t>
  </si>
  <si>
    <t xml:space="preserve">~ sfinansowanie  wyprawki (podręczniki) dla pierwszoklasistów </t>
  </si>
  <si>
    <t>~sfinans. nauczania j. angielskiego w pierwszych klasach</t>
  </si>
  <si>
    <t>-odsetki od środków na r-ku bankowym</t>
  </si>
  <si>
    <t>-pozostałe wpł. z różnych dochodów</t>
  </si>
  <si>
    <t>na realiz. własnych zadań bieżących gmin :</t>
  </si>
  <si>
    <t>85278</t>
  </si>
  <si>
    <r>
      <t>Usuwanie skutków klęsk żywiołowych</t>
    </r>
    <r>
      <rPr>
        <i/>
        <sz val="8"/>
        <rFont val="Arial CE"/>
        <family val="0"/>
      </rPr>
      <t xml:space="preserve"> (pomoc pieniężna dla rodzin rolniczych dotkniętych  suszą</t>
    </r>
    <r>
      <rPr>
        <b/>
        <sz val="10"/>
        <rFont val="Arial CE"/>
        <family val="2"/>
      </rPr>
      <t>)</t>
    </r>
  </si>
  <si>
    <t xml:space="preserve">Świadczenia rodzinne, zaliczka alimentacyjna </t>
  </si>
  <si>
    <t>Ośrodki pomocy społecznej</t>
  </si>
  <si>
    <r>
      <t xml:space="preserve">Pozostała działalność </t>
    </r>
    <r>
      <rPr>
        <i/>
        <sz val="8"/>
        <rFont val="Arial CE"/>
        <family val="0"/>
      </rPr>
      <t>(Pomoc państwa w zakresie dożywiania</t>
    </r>
    <r>
      <rPr>
        <b/>
        <sz val="10"/>
        <rFont val="Arial CE"/>
        <family val="2"/>
      </rPr>
      <t>)</t>
    </r>
  </si>
  <si>
    <t xml:space="preserve">Zasiłki i pomoc w naturze oraz składki </t>
  </si>
  <si>
    <t xml:space="preserve">Składki na ub. zdrowotne opłacane za osoby </t>
  </si>
  <si>
    <t>Swiadczenia rodzinne oraz składki na ubezp. emerytalne i rentowe z ubezpieczenia społecznego</t>
  </si>
  <si>
    <t>inicjatyw w ramach przeciwdz. wykluczeniu społecznemu</t>
  </si>
  <si>
    <t>6630</t>
  </si>
  <si>
    <t>-dotacja celowa otrzymana od samorządu województwa na zakupy inwest. realizowane na podst. porozumienia między jst (budowa ogólodostępnego placu zabaw w Grębocinie)</t>
  </si>
  <si>
    <t>-dotaca otrzymana z funduszy celowych  na realizację zadań bieżących</t>
  </si>
  <si>
    <t>(pomoc materialna dla uczniów ze środków Funduszu im. Komisji Edukacji Narodowej)</t>
  </si>
  <si>
    <t>90003</t>
  </si>
  <si>
    <t>Oczyszczanie miast i wsi</t>
  </si>
  <si>
    <t>-dotacje otrzymane z funduszy celowych na realizację zadań bieżących</t>
  </si>
  <si>
    <t>(dofinansowanie z WFOŚi GW konkursu ekologicznego "EKO-Lubicz")</t>
  </si>
  <si>
    <t>(dofinansowanie z WFOŚi GW zakupu nagród na konkursy ekologiczne)</t>
  </si>
  <si>
    <t>92605</t>
  </si>
  <si>
    <t>Zadania w zakresie kultury fiz. i sportu</t>
  </si>
  <si>
    <t>-zwrot UKS "SPRINT" z tyt.odsetek od środków dotacji na zadanie zlecone przez Gminę Lubicz</t>
  </si>
  <si>
    <t xml:space="preserve">-wpływy z usług </t>
  </si>
  <si>
    <t>-wpływy ze sprzed. złomu z  zlikwidacji pieca co</t>
  </si>
  <si>
    <t xml:space="preserve">-wpływy ze sprzedaży mienia  SPZOZ </t>
  </si>
  <si>
    <t>-dotacje z budżetu państwa na realizację</t>
  </si>
  <si>
    <t>wpł. z tyt. zwrotu zaliczki alimentacyjnej- w części  (50%) należnej gminie</t>
  </si>
  <si>
    <t xml:space="preserve">-należności  z tyt. likwidacji Gospodarstwa Pomocn przy Urzędzie Gminy             *)    </t>
  </si>
  <si>
    <t>Gospodarstwa Pomocniczego           *)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</si>
</sst>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_-* #,##0.0\ _z_ł_-;\-* #,##0.0\ _z_ł_-;_-* &quot;-&quot;?\ _z_ł_-;_-@_-"/>
  </numFmts>
  <fonts count="1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4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1" fontId="1" fillId="2" borderId="11" xfId="0" applyNumberFormat="1" applyFont="1" applyFill="1" applyBorder="1" applyAlignment="1">
      <alignment horizontal="center"/>
    </xf>
    <xf numFmtId="41" fontId="1" fillId="2" borderId="2" xfId="0" applyNumberFormat="1" applyFont="1" applyFill="1" applyBorder="1" applyAlignment="1">
      <alignment/>
    </xf>
    <xf numFmtId="41" fontId="0" fillId="0" borderId="2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2" borderId="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168" fontId="6" fillId="0" borderId="18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8" fillId="0" borderId="1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168" fontId="7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0" fillId="2" borderId="0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7" fillId="0" borderId="2" xfId="0" applyNumberFormat="1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19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1" fillId="0" borderId="12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20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2" xfId="0" applyNumberFormat="1" applyFont="1" applyBorder="1" applyAlignment="1">
      <alignment/>
    </xf>
    <xf numFmtId="49" fontId="7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49" fontId="1" fillId="0" borderId="2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2" xfId="0" applyNumberFormat="1" applyFont="1" applyBorder="1" applyAlignment="1">
      <alignment/>
    </xf>
    <xf numFmtId="43" fontId="7" fillId="0" borderId="2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43" fontId="7" fillId="0" borderId="1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43" fontId="7" fillId="0" borderId="14" xfId="0" applyNumberFormat="1" applyFont="1" applyBorder="1" applyAlignment="1">
      <alignment/>
    </xf>
    <xf numFmtId="43" fontId="0" fillId="0" borderId="2" xfId="0" applyNumberFormat="1" applyFont="1" applyBorder="1" applyAlignment="1">
      <alignment/>
    </xf>
    <xf numFmtId="43" fontId="1" fillId="2" borderId="3" xfId="0" applyNumberFormat="1" applyFont="1" applyFill="1" applyBorder="1" applyAlignment="1">
      <alignment horizontal="center"/>
    </xf>
    <xf numFmtId="43" fontId="1" fillId="0" borderId="20" xfId="0" applyNumberFormat="1" applyFont="1" applyBorder="1" applyAlignment="1">
      <alignment horizontal="center"/>
    </xf>
    <xf numFmtId="168" fontId="7" fillId="0" borderId="23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68" fontId="1" fillId="2" borderId="23" xfId="0" applyNumberFormat="1" applyFont="1" applyFill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168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5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7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6" fillId="0" borderId="4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3" fontId="6" fillId="0" borderId="4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6" fillId="0" borderId="6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3" fontId="1" fillId="0" borderId="14" xfId="0" applyNumberFormat="1" applyFont="1" applyBorder="1" applyAlignment="1">
      <alignment/>
    </xf>
    <xf numFmtId="168" fontId="1" fillId="0" borderId="23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3" fontId="1" fillId="0" borderId="2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3" fontId="1" fillId="0" borderId="14" xfId="15" applyFont="1" applyBorder="1" applyAlignment="1">
      <alignment/>
    </xf>
    <xf numFmtId="43" fontId="0" fillId="0" borderId="1" xfId="0" applyNumberFormat="1" applyFont="1" applyBorder="1" applyAlignment="1">
      <alignment/>
    </xf>
    <xf numFmtId="49" fontId="13" fillId="0" borderId="2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168" fontId="1" fillId="0" borderId="32" xfId="0" applyNumberFormat="1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3" fontId="0" fillId="0" borderId="20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1" fontId="14" fillId="0" borderId="1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14" fillId="0" borderId="12" xfId="0" applyNumberFormat="1" applyFont="1" applyBorder="1" applyAlignment="1">
      <alignment/>
    </xf>
    <xf numFmtId="41" fontId="14" fillId="0" borderId="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indent="1"/>
    </xf>
    <xf numFmtId="43" fontId="0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3" fontId="0" fillId="0" borderId="15" xfId="0" applyNumberFormat="1" applyFont="1" applyBorder="1" applyAlignment="1">
      <alignment/>
    </xf>
    <xf numFmtId="168" fontId="0" fillId="0" borderId="3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3" fontId="0" fillId="0" borderId="12" xfId="0" applyNumberFormat="1" applyFont="1" applyBorder="1" applyAlignment="1">
      <alignment/>
    </xf>
    <xf numFmtId="49" fontId="12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3" fontId="1" fillId="0" borderId="22" xfId="0" applyNumberFormat="1" applyFont="1" applyBorder="1" applyAlignment="1">
      <alignment/>
    </xf>
    <xf numFmtId="49" fontId="11" fillId="0" borderId="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41" fontId="0" fillId="0" borderId="20" xfId="0" applyNumberFormat="1" applyFont="1" applyBorder="1" applyAlignment="1">
      <alignment/>
    </xf>
    <xf numFmtId="49" fontId="12" fillId="0" borderId="2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/>
    </xf>
    <xf numFmtId="168" fontId="0" fillId="0" borderId="23" xfId="0" applyNumberFormat="1" applyFont="1" applyBorder="1" applyAlignment="1">
      <alignment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/>
    </xf>
    <xf numFmtId="49" fontId="0" fillId="0" borderId="35" xfId="0" applyNumberFormat="1" applyFont="1" applyBorder="1" applyAlignment="1">
      <alignment/>
    </xf>
    <xf numFmtId="41" fontId="1" fillId="0" borderId="34" xfId="0" applyNumberFormat="1" applyFont="1" applyBorder="1" applyAlignment="1">
      <alignment/>
    </xf>
    <xf numFmtId="43" fontId="1" fillId="0" borderId="34" xfId="0" applyNumberFormat="1" applyFont="1" applyBorder="1" applyAlignment="1">
      <alignment/>
    </xf>
    <xf numFmtId="168" fontId="1" fillId="0" borderId="36" xfId="0" applyNumberFormat="1" applyFont="1" applyBorder="1" applyAlignment="1">
      <alignment/>
    </xf>
    <xf numFmtId="49" fontId="2" fillId="0" borderId="2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wrapText="1" indent="1"/>
    </xf>
    <xf numFmtId="49" fontId="2" fillId="0" borderId="19" xfId="0" applyNumberFormat="1" applyFont="1" applyBorder="1" applyAlignment="1">
      <alignment horizontal="left" wrapText="1" indent="1"/>
    </xf>
    <xf numFmtId="41" fontId="1" fillId="2" borderId="37" xfId="0" applyNumberFormat="1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49" fontId="3" fillId="0" borderId="0" xfId="0" applyNumberFormat="1" applyFont="1" applyBorder="1" applyAlignment="1">
      <alignment wrapText="1"/>
    </xf>
    <xf numFmtId="41" fontId="6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 horizontal="left"/>
    </xf>
    <xf numFmtId="49" fontId="1" fillId="2" borderId="39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 wrapText="1"/>
    </xf>
    <xf numFmtId="168" fontId="0" fillId="0" borderId="4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D1">
      <selection activeCell="D1" sqref="D1:M306"/>
    </sheetView>
  </sheetViews>
  <sheetFormatPr defaultColWidth="9.00390625" defaultRowHeight="12.75"/>
  <cols>
    <col min="1" max="3" width="0" style="0" hidden="1" customWidth="1"/>
    <col min="4" max="4" width="6.25390625" style="3" customWidth="1"/>
    <col min="5" max="5" width="8.375" style="3" customWidth="1"/>
    <col min="6" max="6" width="5.25390625" style="3" customWidth="1"/>
    <col min="7" max="7" width="9.75390625" style="2" bestFit="1" customWidth="1"/>
    <col min="8" max="9" width="9.125" style="2" customWidth="1"/>
    <col min="10" max="10" width="16.75390625" style="2" customWidth="1"/>
    <col min="11" max="11" width="0" style="2" hidden="1" customWidth="1"/>
    <col min="12" max="12" width="13.375" style="1" customWidth="1"/>
    <col min="13" max="13" width="16.875" style="1" customWidth="1"/>
    <col min="14" max="20" width="9.125" style="8" customWidth="1"/>
  </cols>
  <sheetData/>
  <printOptions horizontalCentered="1"/>
  <pageMargins left="0.7874015748031497" right="0.7874015748031497" top="0.984251968503937" bottom="0.984251968503937" header="0.5118110236220472" footer="0.5118110236220472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C416"/>
  <sheetViews>
    <sheetView tabSelected="1" view="pageBreakPreview" zoomScaleSheetLayoutView="100" workbookViewId="0" topLeftCell="I391">
      <selection activeCell="I415" sqref="I415"/>
    </sheetView>
  </sheetViews>
  <sheetFormatPr defaultColWidth="9.00390625" defaultRowHeight="12.75"/>
  <cols>
    <col min="1" max="8" width="0" style="33" hidden="1" customWidth="1"/>
    <col min="9" max="9" width="4.75390625" style="33" customWidth="1"/>
    <col min="10" max="10" width="6.125" style="33" customWidth="1"/>
    <col min="11" max="11" width="5.375" style="23" customWidth="1"/>
    <col min="12" max="15" width="9.125" style="73" customWidth="1"/>
    <col min="16" max="16" width="7.25390625" style="73" customWidth="1"/>
    <col min="17" max="17" width="13.75390625" style="50" customWidth="1"/>
    <col min="18" max="18" width="16.00390625" style="82" customWidth="1"/>
    <col min="19" max="19" width="9.25390625" style="51" customWidth="1"/>
    <col min="20" max="16384" width="9.125" style="33" customWidth="1"/>
  </cols>
  <sheetData>
    <row r="4" spans="9:19" ht="12.75">
      <c r="I4" s="32"/>
      <c r="J4" s="32"/>
      <c r="K4" s="24"/>
      <c r="L4" s="53"/>
      <c r="M4" s="53"/>
      <c r="N4" s="53"/>
      <c r="O4" s="53"/>
      <c r="P4" s="53"/>
      <c r="Q4" s="39"/>
      <c r="R4" s="76"/>
      <c r="S4" s="40"/>
    </row>
    <row r="5" spans="9:19" ht="12.75">
      <c r="I5" s="34"/>
      <c r="J5" s="34"/>
      <c r="K5" s="19"/>
      <c r="L5" s="52"/>
      <c r="M5" s="52"/>
      <c r="N5" s="52"/>
      <c r="O5" s="52"/>
      <c r="P5" s="52"/>
      <c r="Q5" s="41"/>
      <c r="R5" s="76"/>
      <c r="S5" s="40"/>
    </row>
    <row r="6" spans="9:20" ht="15" customHeight="1">
      <c r="I6" s="242" t="s">
        <v>296</v>
      </c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35"/>
    </row>
    <row r="7" spans="9:20" ht="9.75" customHeight="1" thickBot="1">
      <c r="I7" s="34"/>
      <c r="J7" s="34"/>
      <c r="K7" s="19"/>
      <c r="L7" s="52"/>
      <c r="M7" s="52"/>
      <c r="N7" s="52"/>
      <c r="O7" s="52"/>
      <c r="P7" s="52"/>
      <c r="Q7" s="243"/>
      <c r="R7" s="243"/>
      <c r="S7" s="40"/>
      <c r="T7" s="35"/>
    </row>
    <row r="8" spans="9:20" ht="15.75">
      <c r="I8" s="17" t="s">
        <v>0</v>
      </c>
      <c r="J8" s="18" t="s">
        <v>78</v>
      </c>
      <c r="K8" s="38" t="s">
        <v>79</v>
      </c>
      <c r="L8" s="247" t="s">
        <v>75</v>
      </c>
      <c r="M8" s="247"/>
      <c r="N8" s="247"/>
      <c r="O8" s="247"/>
      <c r="P8" s="247"/>
      <c r="Q8" s="25" t="s">
        <v>1</v>
      </c>
      <c r="R8" s="240" t="s">
        <v>82</v>
      </c>
      <c r="S8" s="241"/>
      <c r="T8" s="35"/>
    </row>
    <row r="9" spans="9:20" ht="12.75">
      <c r="I9" s="13"/>
      <c r="J9" s="9"/>
      <c r="K9" s="36"/>
      <c r="L9" s="54"/>
      <c r="M9" s="54"/>
      <c r="N9" s="54"/>
      <c r="O9" s="54"/>
      <c r="P9" s="54"/>
      <c r="Q9" s="26"/>
      <c r="R9" s="86" t="s">
        <v>76</v>
      </c>
      <c r="S9" s="90" t="s">
        <v>77</v>
      </c>
      <c r="T9" s="35"/>
    </row>
    <row r="10" spans="9:19" ht="12.75">
      <c r="I10" s="14" t="s">
        <v>4</v>
      </c>
      <c r="J10" s="10"/>
      <c r="K10" s="22"/>
      <c r="L10" s="29" t="s">
        <v>2</v>
      </c>
      <c r="M10" s="55"/>
      <c r="N10" s="55"/>
      <c r="O10" s="55"/>
      <c r="P10" s="55"/>
      <c r="Q10" s="30">
        <f>Q12+Q14+Q18+Q20+Q2075+Q25</f>
        <v>1199967</v>
      </c>
      <c r="R10" s="87">
        <f>R12+R14+R18+R20+R23+R25</f>
        <v>1190999.41</v>
      </c>
      <c r="S10" s="91">
        <f>R10/Q10*100</f>
        <v>99.25268028204108</v>
      </c>
    </row>
    <row r="11" spans="9:19" ht="12.75">
      <c r="I11" s="15"/>
      <c r="J11" s="5" t="s">
        <v>5</v>
      </c>
      <c r="K11" s="20"/>
      <c r="L11" s="4" t="s">
        <v>3</v>
      </c>
      <c r="M11" s="56"/>
      <c r="N11" s="56"/>
      <c r="O11" s="56"/>
      <c r="P11" s="56"/>
      <c r="Q11" s="42"/>
      <c r="R11" s="77"/>
      <c r="S11" s="43"/>
    </row>
    <row r="12" spans="9:19" ht="12.75">
      <c r="I12" s="16"/>
      <c r="J12" s="6"/>
      <c r="K12" s="20" t="s">
        <v>112</v>
      </c>
      <c r="L12" s="7" t="s">
        <v>40</v>
      </c>
      <c r="M12" s="52"/>
      <c r="N12" s="52"/>
      <c r="O12" s="52"/>
      <c r="P12" s="52"/>
      <c r="Q12" s="27">
        <v>0</v>
      </c>
      <c r="R12" s="85">
        <v>314.31</v>
      </c>
      <c r="S12" s="92">
        <v>0</v>
      </c>
    </row>
    <row r="13" spans="9:19" ht="12.75">
      <c r="I13" s="16"/>
      <c r="J13" s="6"/>
      <c r="K13" s="20"/>
      <c r="L13" s="52"/>
      <c r="M13" s="52"/>
      <c r="N13" s="52"/>
      <c r="O13" s="52"/>
      <c r="P13" s="52"/>
      <c r="Q13" s="27"/>
      <c r="R13" s="85"/>
      <c r="S13" s="92"/>
    </row>
    <row r="14" spans="9:19" ht="12.75">
      <c r="I14" s="16"/>
      <c r="J14" s="6"/>
      <c r="K14" s="20" t="s">
        <v>103</v>
      </c>
      <c r="L14" s="7" t="s">
        <v>221</v>
      </c>
      <c r="M14" s="52"/>
      <c r="N14" s="52"/>
      <c r="O14" s="52"/>
      <c r="P14" s="52"/>
      <c r="Q14" s="27">
        <v>14500</v>
      </c>
      <c r="R14" s="85">
        <v>14421.4</v>
      </c>
      <c r="S14" s="92">
        <f>R14/Q14*100</f>
        <v>99.45793103448275</v>
      </c>
    </row>
    <row r="15" spans="9:19" ht="12.75">
      <c r="I15" s="16"/>
      <c r="J15" s="6"/>
      <c r="K15" s="20"/>
      <c r="L15" s="7" t="s">
        <v>220</v>
      </c>
      <c r="M15" s="52"/>
      <c r="N15" s="52"/>
      <c r="O15" s="52"/>
      <c r="P15" s="52"/>
      <c r="Q15" s="42"/>
      <c r="R15" s="78"/>
      <c r="S15" s="43"/>
    </row>
    <row r="16" spans="9:19" ht="12.75">
      <c r="I16" s="16"/>
      <c r="J16" s="6"/>
      <c r="K16" s="20"/>
      <c r="L16" s="244"/>
      <c r="M16" s="245"/>
      <c r="N16" s="245"/>
      <c r="O16" s="245"/>
      <c r="P16" s="246"/>
      <c r="Q16" s="42"/>
      <c r="R16" s="78"/>
      <c r="S16" s="43"/>
    </row>
    <row r="17" spans="9:19" s="31" customFormat="1" ht="12.75">
      <c r="I17" s="16"/>
      <c r="J17" s="5" t="s">
        <v>6</v>
      </c>
      <c r="K17" s="20"/>
      <c r="L17" s="4" t="s">
        <v>20</v>
      </c>
      <c r="M17" s="56"/>
      <c r="N17" s="57"/>
      <c r="O17" s="52"/>
      <c r="P17" s="52"/>
      <c r="Q17" s="42"/>
      <c r="R17" s="78"/>
      <c r="S17" s="43"/>
    </row>
    <row r="18" spans="9:19" s="31" customFormat="1" ht="12.75">
      <c r="I18" s="16"/>
      <c r="J18" s="5"/>
      <c r="K18" s="20" t="s">
        <v>104</v>
      </c>
      <c r="L18" s="7" t="s">
        <v>192</v>
      </c>
      <c r="M18" s="56"/>
      <c r="N18" s="57"/>
      <c r="O18" s="52"/>
      <c r="P18" s="52"/>
      <c r="Q18" s="27">
        <v>17000</v>
      </c>
      <c r="R18" s="85">
        <v>8893.19</v>
      </c>
      <c r="S18" s="92">
        <f>R18/Q18*100</f>
        <v>52.31288235294118</v>
      </c>
    </row>
    <row r="19" spans="9:19" s="31" customFormat="1" ht="12.75">
      <c r="I19" s="16"/>
      <c r="J19" s="5"/>
      <c r="K19" s="20"/>
      <c r="L19" s="7"/>
      <c r="M19" s="56"/>
      <c r="N19" s="57"/>
      <c r="O19" s="52"/>
      <c r="P19" s="52"/>
      <c r="Q19" s="27"/>
      <c r="R19" s="85"/>
      <c r="S19" s="43"/>
    </row>
    <row r="20" spans="9:19" s="31" customFormat="1" ht="12.75">
      <c r="I20" s="16"/>
      <c r="J20" s="5"/>
      <c r="K20" s="20" t="s">
        <v>127</v>
      </c>
      <c r="L20" s="7" t="s">
        <v>214</v>
      </c>
      <c r="M20" s="56"/>
      <c r="N20" s="57"/>
      <c r="O20" s="52"/>
      <c r="P20" s="52"/>
      <c r="Q20" s="27">
        <v>1135000</v>
      </c>
      <c r="R20" s="85">
        <v>1133900</v>
      </c>
      <c r="S20" s="92">
        <f>R20/Q20*100</f>
        <v>99.90308370044053</v>
      </c>
    </row>
    <row r="21" spans="9:19" s="31" customFormat="1" ht="12.75">
      <c r="I21" s="16"/>
      <c r="J21" s="5"/>
      <c r="K21" s="20"/>
      <c r="L21" s="7" t="s">
        <v>281</v>
      </c>
      <c r="M21" s="52"/>
      <c r="N21" s="52"/>
      <c r="O21" s="52"/>
      <c r="P21" s="52"/>
      <c r="Q21" s="27"/>
      <c r="R21" s="85"/>
      <c r="S21" s="92"/>
    </row>
    <row r="22" spans="9:19" s="31" customFormat="1" ht="12.75">
      <c r="I22" s="16"/>
      <c r="J22" s="5"/>
      <c r="K22" s="20"/>
      <c r="L22" s="7"/>
      <c r="M22" s="56"/>
      <c r="N22" s="57"/>
      <c r="O22" s="52"/>
      <c r="P22" s="52"/>
      <c r="Q22" s="27"/>
      <c r="R22" s="85"/>
      <c r="S22" s="92"/>
    </row>
    <row r="23" spans="9:19" s="31" customFormat="1" ht="12.75">
      <c r="I23" s="16"/>
      <c r="J23" s="5"/>
      <c r="K23" s="20" t="s">
        <v>112</v>
      </c>
      <c r="L23" s="7" t="s">
        <v>40</v>
      </c>
      <c r="M23" s="56"/>
      <c r="N23" s="57"/>
      <c r="O23" s="52"/>
      <c r="P23" s="52"/>
      <c r="Q23" s="27">
        <v>0</v>
      </c>
      <c r="R23" s="85">
        <v>4.3</v>
      </c>
      <c r="S23" s="92"/>
    </row>
    <row r="24" spans="9:19" s="31" customFormat="1" ht="12.75">
      <c r="I24" s="16"/>
      <c r="J24" s="5"/>
      <c r="K24" s="20"/>
      <c r="L24" s="7"/>
      <c r="M24" s="56"/>
      <c r="N24" s="57"/>
      <c r="O24" s="52"/>
      <c r="P24" s="52"/>
      <c r="Q24" s="27"/>
      <c r="R24" s="85"/>
      <c r="S24" s="92"/>
    </row>
    <row r="25" spans="9:19" s="31" customFormat="1" ht="37.5" customHeight="1">
      <c r="I25" s="16"/>
      <c r="J25" s="5"/>
      <c r="K25" s="20" t="s">
        <v>102</v>
      </c>
      <c r="L25" s="225" t="s">
        <v>295</v>
      </c>
      <c r="M25" s="226"/>
      <c r="N25" s="226"/>
      <c r="O25" s="226"/>
      <c r="P25" s="227"/>
      <c r="Q25" s="27">
        <v>33467</v>
      </c>
      <c r="R25" s="85">
        <v>33466.21</v>
      </c>
      <c r="S25" s="92">
        <f>R25/Q25*100</f>
        <v>99.99763946574237</v>
      </c>
    </row>
    <row r="26" spans="9:19" ht="12.75">
      <c r="I26" s="16"/>
      <c r="J26" s="6"/>
      <c r="K26" s="20"/>
      <c r="L26" s="7"/>
      <c r="M26" s="52"/>
      <c r="N26" s="52"/>
      <c r="O26" s="52"/>
      <c r="P26" s="52"/>
      <c r="Q26" s="42"/>
      <c r="R26" s="78"/>
      <c r="S26" s="43"/>
    </row>
    <row r="27" spans="1:19" ht="12.75">
      <c r="A27" s="35"/>
      <c r="B27" s="35"/>
      <c r="C27" s="35"/>
      <c r="D27" s="35"/>
      <c r="E27" s="35"/>
      <c r="F27" s="35"/>
      <c r="G27" s="35"/>
      <c r="H27" s="35"/>
      <c r="I27" s="101" t="s">
        <v>140</v>
      </c>
      <c r="J27" s="12"/>
      <c r="K27" s="37"/>
      <c r="L27" s="74" t="s">
        <v>275</v>
      </c>
      <c r="M27" s="94"/>
      <c r="N27" s="94"/>
      <c r="O27" s="94"/>
      <c r="P27" s="97"/>
      <c r="Q27" s="95">
        <f>Q32+Q34+0</f>
        <v>6500</v>
      </c>
      <c r="R27" s="99">
        <f>R30+R32+R34</f>
        <v>7802.87</v>
      </c>
      <c r="S27" s="102">
        <f>R27/Q27*100</f>
        <v>120.04415384615383</v>
      </c>
    </row>
    <row r="28" spans="1:19" ht="12.75">
      <c r="A28" s="35"/>
      <c r="B28" s="35"/>
      <c r="C28" s="35"/>
      <c r="D28" s="35"/>
      <c r="E28" s="35"/>
      <c r="F28" s="35"/>
      <c r="G28" s="35"/>
      <c r="H28" s="35"/>
      <c r="I28" s="103"/>
      <c r="J28" s="11"/>
      <c r="K28" s="21"/>
      <c r="L28" s="75" t="s">
        <v>274</v>
      </c>
      <c r="M28" s="89"/>
      <c r="N28" s="89"/>
      <c r="O28" s="89"/>
      <c r="P28" s="98"/>
      <c r="Q28" s="96"/>
      <c r="R28" s="100"/>
      <c r="S28" s="104"/>
    </row>
    <row r="29" spans="1:19" ht="12.75">
      <c r="A29" s="35"/>
      <c r="B29" s="35"/>
      <c r="C29" s="35"/>
      <c r="D29" s="35"/>
      <c r="E29" s="35"/>
      <c r="F29" s="35"/>
      <c r="G29" s="35"/>
      <c r="H29" s="35"/>
      <c r="I29" s="28"/>
      <c r="J29" s="5" t="s">
        <v>141</v>
      </c>
      <c r="K29" s="20"/>
      <c r="L29" s="4" t="s">
        <v>204</v>
      </c>
      <c r="M29" s="7"/>
      <c r="N29" s="7"/>
      <c r="O29" s="7"/>
      <c r="P29" s="7"/>
      <c r="Q29" s="27"/>
      <c r="R29" s="85"/>
      <c r="S29" s="92"/>
    </row>
    <row r="30" spans="1:19" ht="12.75">
      <c r="A30" s="35"/>
      <c r="B30" s="35"/>
      <c r="C30" s="35"/>
      <c r="D30" s="35"/>
      <c r="E30" s="35"/>
      <c r="F30" s="35"/>
      <c r="G30" s="35"/>
      <c r="H30" s="35"/>
      <c r="I30" s="28"/>
      <c r="J30" s="5"/>
      <c r="K30" s="20" t="s">
        <v>116</v>
      </c>
      <c r="L30" s="7" t="s">
        <v>212</v>
      </c>
      <c r="M30" s="7"/>
      <c r="N30" s="7"/>
      <c r="O30" s="7"/>
      <c r="P30" s="7"/>
      <c r="Q30" s="27">
        <v>0</v>
      </c>
      <c r="R30" s="85">
        <v>447.2</v>
      </c>
      <c r="S30" s="92">
        <v>0</v>
      </c>
    </row>
    <row r="31" spans="1:19" ht="12.75">
      <c r="A31" s="35"/>
      <c r="B31" s="35"/>
      <c r="C31" s="35"/>
      <c r="D31" s="35"/>
      <c r="E31" s="35"/>
      <c r="F31" s="35"/>
      <c r="G31" s="35"/>
      <c r="H31" s="35"/>
      <c r="I31" s="28"/>
      <c r="J31" s="5"/>
      <c r="K31" s="20"/>
      <c r="L31" s="7"/>
      <c r="M31" s="7"/>
      <c r="N31" s="7"/>
      <c r="O31" s="7"/>
      <c r="P31" s="7"/>
      <c r="Q31" s="27"/>
      <c r="R31" s="85"/>
      <c r="S31" s="92"/>
    </row>
    <row r="32" spans="1:19" ht="12.75">
      <c r="A32" s="35"/>
      <c r="B32" s="35"/>
      <c r="C32" s="35"/>
      <c r="D32" s="35"/>
      <c r="E32" s="35"/>
      <c r="F32" s="35"/>
      <c r="G32" s="35"/>
      <c r="H32" s="35"/>
      <c r="I32" s="16"/>
      <c r="J32" s="6"/>
      <c r="K32" s="20" t="s">
        <v>106</v>
      </c>
      <c r="L32" s="7" t="s">
        <v>158</v>
      </c>
      <c r="M32" s="7"/>
      <c r="N32" s="7"/>
      <c r="O32" s="7"/>
      <c r="P32" s="7"/>
      <c r="Q32" s="27">
        <v>6500</v>
      </c>
      <c r="R32" s="85">
        <v>6272.42</v>
      </c>
      <c r="S32" s="92">
        <f>R32/Q32*100</f>
        <v>96.49876923076923</v>
      </c>
    </row>
    <row r="33" spans="1:19" ht="12.75">
      <c r="A33" s="35"/>
      <c r="B33" s="35"/>
      <c r="C33" s="35"/>
      <c r="D33" s="35"/>
      <c r="E33" s="35"/>
      <c r="F33" s="35"/>
      <c r="G33" s="35"/>
      <c r="H33" s="35"/>
      <c r="I33" s="16"/>
      <c r="J33" s="6"/>
      <c r="K33" s="20"/>
      <c r="L33" s="7"/>
      <c r="M33" s="7"/>
      <c r="N33" s="7"/>
      <c r="O33" s="7"/>
      <c r="P33" s="7"/>
      <c r="Q33" s="27"/>
      <c r="R33" s="85"/>
      <c r="S33" s="92"/>
    </row>
    <row r="34" spans="1:19" ht="12.75">
      <c r="A34" s="35"/>
      <c r="B34" s="35"/>
      <c r="C34" s="35"/>
      <c r="D34" s="35"/>
      <c r="E34" s="35"/>
      <c r="F34" s="35"/>
      <c r="G34" s="35"/>
      <c r="H34" s="35"/>
      <c r="I34" s="16"/>
      <c r="J34" s="6"/>
      <c r="K34" s="20" t="s">
        <v>112</v>
      </c>
      <c r="L34" s="7" t="s">
        <v>168</v>
      </c>
      <c r="M34" s="7"/>
      <c r="N34" s="7"/>
      <c r="O34" s="7"/>
      <c r="P34" s="7"/>
      <c r="Q34" s="27">
        <v>0</v>
      </c>
      <c r="R34" s="85">
        <v>1083.25</v>
      </c>
      <c r="S34" s="92">
        <v>0</v>
      </c>
    </row>
    <row r="35" spans="1:19" ht="12.75">
      <c r="A35" s="35"/>
      <c r="B35" s="35"/>
      <c r="C35" s="35"/>
      <c r="D35" s="35"/>
      <c r="E35" s="35"/>
      <c r="F35" s="35"/>
      <c r="G35" s="35"/>
      <c r="H35" s="35"/>
      <c r="I35" s="16"/>
      <c r="J35" s="6"/>
      <c r="K35" s="20"/>
      <c r="L35" s="7"/>
      <c r="M35" s="7"/>
      <c r="N35" s="7"/>
      <c r="O35" s="7"/>
      <c r="P35" s="7"/>
      <c r="Q35" s="27"/>
      <c r="R35" s="85"/>
      <c r="S35" s="92"/>
    </row>
    <row r="36" spans="9:19" s="35" customFormat="1" ht="12.75">
      <c r="I36" s="130" t="s">
        <v>7</v>
      </c>
      <c r="J36" s="10"/>
      <c r="K36" s="131"/>
      <c r="L36" s="29" t="s">
        <v>8</v>
      </c>
      <c r="M36" s="29"/>
      <c r="N36" s="29"/>
      <c r="O36" s="29"/>
      <c r="P36" s="132"/>
      <c r="Q36" s="30">
        <f>Q41</f>
        <v>40000</v>
      </c>
      <c r="R36" s="133">
        <f>R41+R45+R39</f>
        <v>41458</v>
      </c>
      <c r="S36" s="134">
        <f>R36/Q36*100</f>
        <v>103.64500000000001</v>
      </c>
    </row>
    <row r="37" spans="1:19" ht="12.75">
      <c r="A37" s="35"/>
      <c r="B37" s="35"/>
      <c r="C37" s="35"/>
      <c r="D37" s="35"/>
      <c r="E37" s="35"/>
      <c r="F37" s="35"/>
      <c r="G37" s="35"/>
      <c r="H37" s="35"/>
      <c r="I37" s="16"/>
      <c r="J37" s="5" t="s">
        <v>9</v>
      </c>
      <c r="K37" s="20"/>
      <c r="L37" s="4" t="s">
        <v>10</v>
      </c>
      <c r="M37" s="4"/>
      <c r="N37" s="4"/>
      <c r="O37" s="135"/>
      <c r="P37" s="135"/>
      <c r="Q37" s="27"/>
      <c r="R37" s="85"/>
      <c r="S37" s="92"/>
    </row>
    <row r="38" spans="1:19" ht="12.75">
      <c r="A38" s="35"/>
      <c r="B38" s="35"/>
      <c r="C38" s="35"/>
      <c r="D38" s="35"/>
      <c r="E38" s="35"/>
      <c r="F38" s="35"/>
      <c r="G38" s="35"/>
      <c r="H38" s="35"/>
      <c r="I38" s="16"/>
      <c r="J38" s="5"/>
      <c r="K38" s="20"/>
      <c r="L38" s="4"/>
      <c r="M38" s="4"/>
      <c r="N38" s="4"/>
      <c r="O38" s="135"/>
      <c r="P38" s="135"/>
      <c r="Q38" s="27"/>
      <c r="R38" s="85"/>
      <c r="S38" s="92"/>
    </row>
    <row r="39" spans="1:19" ht="25.5" customHeight="1">
      <c r="A39" s="35"/>
      <c r="B39" s="35"/>
      <c r="C39" s="35"/>
      <c r="D39" s="35"/>
      <c r="E39" s="35"/>
      <c r="F39" s="35"/>
      <c r="G39" s="35"/>
      <c r="H39" s="35"/>
      <c r="I39" s="16"/>
      <c r="J39" s="5"/>
      <c r="K39" s="20" t="s">
        <v>103</v>
      </c>
      <c r="L39" s="225" t="s">
        <v>297</v>
      </c>
      <c r="M39" s="226"/>
      <c r="N39" s="226"/>
      <c r="O39" s="226"/>
      <c r="P39" s="227"/>
      <c r="Q39" s="27">
        <v>0</v>
      </c>
      <c r="R39" s="85">
        <v>250</v>
      </c>
      <c r="S39" s="92"/>
    </row>
    <row r="40" spans="9:19" ht="12.75">
      <c r="I40" s="16"/>
      <c r="J40" s="6"/>
      <c r="K40" s="20"/>
      <c r="L40" s="7"/>
      <c r="M40" s="7"/>
      <c r="N40" s="7"/>
      <c r="O40" s="7"/>
      <c r="P40" s="7"/>
      <c r="Q40" s="27"/>
      <c r="R40" s="85"/>
      <c r="S40" s="92"/>
    </row>
    <row r="41" spans="9:19" ht="12.75">
      <c r="I41" s="16"/>
      <c r="J41" s="6"/>
      <c r="K41" s="20" t="s">
        <v>142</v>
      </c>
      <c r="L41" s="7" t="s">
        <v>222</v>
      </c>
      <c r="M41" s="7"/>
      <c r="N41" s="7"/>
      <c r="O41" s="7"/>
      <c r="P41" s="7"/>
      <c r="Q41" s="27">
        <v>40000</v>
      </c>
      <c r="R41" s="85">
        <v>40000</v>
      </c>
      <c r="S41" s="92">
        <f>R41/Q41*100</f>
        <v>100</v>
      </c>
    </row>
    <row r="42" spans="9:19" ht="11.25" customHeight="1">
      <c r="I42" s="16"/>
      <c r="J42" s="6"/>
      <c r="K42" s="20"/>
      <c r="L42" s="7" t="s">
        <v>191</v>
      </c>
      <c r="M42" s="7"/>
      <c r="N42" s="7"/>
      <c r="O42" s="7"/>
      <c r="P42" s="7"/>
      <c r="Q42" s="27"/>
      <c r="R42" s="85"/>
      <c r="S42" s="92"/>
    </row>
    <row r="43" spans="9:19" ht="11.25" customHeight="1">
      <c r="I43" s="16"/>
      <c r="J43" s="6"/>
      <c r="K43" s="136"/>
      <c r="L43" s="137"/>
      <c r="M43" s="7"/>
      <c r="N43" s="7"/>
      <c r="O43" s="7"/>
      <c r="P43" s="7"/>
      <c r="Q43" s="27"/>
      <c r="R43" s="85"/>
      <c r="S43" s="92"/>
    </row>
    <row r="44" spans="9:19" ht="11.25" customHeight="1">
      <c r="I44" s="16"/>
      <c r="J44" s="5" t="s">
        <v>190</v>
      </c>
      <c r="K44" s="136"/>
      <c r="L44" s="138" t="s">
        <v>20</v>
      </c>
      <c r="M44" s="7"/>
      <c r="N44" s="7"/>
      <c r="O44" s="7"/>
      <c r="P44" s="7"/>
      <c r="Q44" s="27"/>
      <c r="R44" s="85"/>
      <c r="S44" s="92"/>
    </row>
    <row r="45" spans="9:19" ht="11.25" customHeight="1">
      <c r="I45" s="16"/>
      <c r="J45" s="6"/>
      <c r="K45" s="136" t="s">
        <v>103</v>
      </c>
      <c r="L45" s="137" t="s">
        <v>273</v>
      </c>
      <c r="M45" s="7"/>
      <c r="N45" s="7"/>
      <c r="O45" s="7"/>
      <c r="P45" s="7"/>
      <c r="Q45" s="27">
        <v>0</v>
      </c>
      <c r="R45" s="85">
        <v>1208</v>
      </c>
      <c r="S45" s="92">
        <v>0</v>
      </c>
    </row>
    <row r="46" spans="9:19" ht="11.25" customHeight="1">
      <c r="I46" s="16"/>
      <c r="J46" s="6"/>
      <c r="K46" s="136"/>
      <c r="L46" s="137" t="s">
        <v>272</v>
      </c>
      <c r="M46" s="7"/>
      <c r="N46" s="7"/>
      <c r="O46" s="7"/>
      <c r="P46" s="7"/>
      <c r="Q46" s="27"/>
      <c r="R46" s="85"/>
      <c r="S46" s="92"/>
    </row>
    <row r="47" spans="9:19" ht="11.25" customHeight="1">
      <c r="I47" s="16"/>
      <c r="J47" s="6"/>
      <c r="K47" s="136"/>
      <c r="L47" s="139"/>
      <c r="M47" s="7"/>
      <c r="N47" s="7"/>
      <c r="O47" s="7"/>
      <c r="P47" s="7"/>
      <c r="Q47" s="27"/>
      <c r="R47" s="85"/>
      <c r="S47" s="92"/>
    </row>
    <row r="48" spans="9:19" ht="12.75">
      <c r="I48" s="130" t="s">
        <v>11</v>
      </c>
      <c r="J48" s="10"/>
      <c r="K48" s="140"/>
      <c r="L48" s="141" t="s">
        <v>13</v>
      </c>
      <c r="M48" s="142"/>
      <c r="N48" s="142"/>
      <c r="O48" s="142"/>
      <c r="P48" s="29"/>
      <c r="Q48" s="143">
        <f>Q51+Q54+Q56+Q60+Q63+Q66+Q69+Q73</f>
        <v>294000</v>
      </c>
      <c r="R48" s="133">
        <f>R51+R54+R56+R60+R63+R66+R69+R71+R73</f>
        <v>294692.67000000004</v>
      </c>
      <c r="S48" s="134">
        <f>R48/Q48*100</f>
        <v>100.23560204081635</v>
      </c>
    </row>
    <row r="49" spans="9:19" ht="12.75">
      <c r="I49" s="28"/>
      <c r="J49" s="5" t="s">
        <v>144</v>
      </c>
      <c r="K49" s="136"/>
      <c r="L49" s="138" t="s">
        <v>205</v>
      </c>
      <c r="M49" s="144"/>
      <c r="N49" s="144"/>
      <c r="O49" s="144"/>
      <c r="P49" s="4"/>
      <c r="Q49" s="145"/>
      <c r="R49" s="146"/>
      <c r="S49" s="147"/>
    </row>
    <row r="50" spans="9:19" ht="12.75">
      <c r="I50" s="28"/>
      <c r="J50" s="5"/>
      <c r="K50" s="136"/>
      <c r="L50" s="138"/>
      <c r="M50" s="144"/>
      <c r="N50" s="144"/>
      <c r="O50" s="144"/>
      <c r="P50" s="4"/>
      <c r="Q50" s="145"/>
      <c r="R50" s="146"/>
      <c r="S50" s="147"/>
    </row>
    <row r="51" spans="9:19" ht="12.75">
      <c r="I51" s="28"/>
      <c r="J51" s="5"/>
      <c r="K51" s="136" t="s">
        <v>104</v>
      </c>
      <c r="L51" s="137" t="s">
        <v>282</v>
      </c>
      <c r="M51" s="148"/>
      <c r="N51" s="144"/>
      <c r="O51" s="144"/>
      <c r="P51" s="4"/>
      <c r="Q51" s="27">
        <v>55000</v>
      </c>
      <c r="R51" s="85">
        <v>56246.16</v>
      </c>
      <c r="S51" s="92">
        <f>R51/Q51*100</f>
        <v>102.26574545454545</v>
      </c>
    </row>
    <row r="52" spans="9:19" ht="12.75">
      <c r="I52" s="28"/>
      <c r="J52" s="5"/>
      <c r="K52" s="136"/>
      <c r="L52" s="137" t="s">
        <v>283</v>
      </c>
      <c r="M52" s="148"/>
      <c r="N52" s="144"/>
      <c r="O52" s="144"/>
      <c r="P52" s="4"/>
      <c r="Q52" s="27"/>
      <c r="R52" s="85"/>
      <c r="S52" s="92"/>
    </row>
    <row r="53" spans="9:19" ht="12.75">
      <c r="I53" s="28"/>
      <c r="J53" s="5"/>
      <c r="K53" s="136"/>
      <c r="L53" s="138"/>
      <c r="M53" s="144"/>
      <c r="N53" s="144"/>
      <c r="O53" s="144"/>
      <c r="P53" s="4"/>
      <c r="Q53" s="145"/>
      <c r="R53" s="146"/>
      <c r="S53" s="92"/>
    </row>
    <row r="54" spans="9:19" ht="12.75">
      <c r="I54" s="28"/>
      <c r="J54" s="5"/>
      <c r="K54" s="136" t="s">
        <v>106</v>
      </c>
      <c r="L54" s="137" t="s">
        <v>298</v>
      </c>
      <c r="M54" s="144"/>
      <c r="N54" s="144"/>
      <c r="O54" s="144"/>
      <c r="P54" s="4"/>
      <c r="Q54" s="27">
        <v>20000</v>
      </c>
      <c r="R54" s="85">
        <v>20465.85</v>
      </c>
      <c r="S54" s="92">
        <f>R54/Q54*100</f>
        <v>102.32924999999999</v>
      </c>
    </row>
    <row r="55" spans="9:19" ht="12.75">
      <c r="I55" s="28"/>
      <c r="J55" s="5"/>
      <c r="K55" s="136"/>
      <c r="L55" s="138"/>
      <c r="M55" s="144"/>
      <c r="N55" s="144"/>
      <c r="O55" s="144"/>
      <c r="P55" s="4"/>
      <c r="Q55" s="27"/>
      <c r="R55" s="85"/>
      <c r="S55" s="147"/>
    </row>
    <row r="56" spans="9:19" ht="12.75">
      <c r="I56" s="28"/>
      <c r="J56" s="5"/>
      <c r="K56" s="136" t="s">
        <v>112</v>
      </c>
      <c r="L56" s="137" t="s">
        <v>223</v>
      </c>
      <c r="M56" s="144"/>
      <c r="N56" s="144"/>
      <c r="O56" s="144"/>
      <c r="P56" s="4"/>
      <c r="Q56" s="27">
        <v>0</v>
      </c>
      <c r="R56" s="85">
        <v>233.23</v>
      </c>
      <c r="S56" s="147">
        <v>0</v>
      </c>
    </row>
    <row r="57" spans="9:19" ht="12.75">
      <c r="I57" s="28"/>
      <c r="J57" s="5"/>
      <c r="K57" s="136"/>
      <c r="L57" s="137" t="s">
        <v>224</v>
      </c>
      <c r="M57" s="144"/>
      <c r="N57" s="144"/>
      <c r="O57" s="144"/>
      <c r="P57" s="4"/>
      <c r="Q57" s="145"/>
      <c r="R57" s="146"/>
      <c r="S57" s="147"/>
    </row>
    <row r="58" spans="9:20" ht="12.75">
      <c r="I58" s="28"/>
      <c r="J58" s="5"/>
      <c r="K58" s="136"/>
      <c r="L58" s="138"/>
      <c r="M58" s="144"/>
      <c r="N58" s="144"/>
      <c r="O58" s="144"/>
      <c r="P58" s="4"/>
      <c r="Q58" s="145"/>
      <c r="R58" s="146"/>
      <c r="S58" s="147"/>
      <c r="T58" s="31"/>
    </row>
    <row r="59" spans="9:20" ht="12.75">
      <c r="I59" s="16"/>
      <c r="J59" s="5" t="s">
        <v>12</v>
      </c>
      <c r="K59" s="136"/>
      <c r="L59" s="138" t="s">
        <v>14</v>
      </c>
      <c r="M59" s="4"/>
      <c r="N59" s="4"/>
      <c r="O59" s="149"/>
      <c r="P59" s="135"/>
      <c r="Q59" s="27"/>
      <c r="R59" s="85"/>
      <c r="S59" s="92"/>
      <c r="T59" s="31"/>
    </row>
    <row r="60" spans="9:20" ht="12.75">
      <c r="I60" s="16"/>
      <c r="J60" s="5"/>
      <c r="K60" s="136" t="s">
        <v>118</v>
      </c>
      <c r="L60" s="137" t="s">
        <v>226</v>
      </c>
      <c r="M60" s="4"/>
      <c r="N60" s="4"/>
      <c r="O60" s="4"/>
      <c r="P60" s="135"/>
      <c r="Q60" s="150">
        <v>39000</v>
      </c>
      <c r="R60" s="85">
        <v>36093.14</v>
      </c>
      <c r="S60" s="92">
        <f>R60/Q60*100</f>
        <v>92.54651282051282</v>
      </c>
      <c r="T60" s="31"/>
    </row>
    <row r="61" spans="9:20" ht="12.75">
      <c r="I61" s="16"/>
      <c r="J61" s="5"/>
      <c r="K61" s="136"/>
      <c r="L61" s="137" t="s">
        <v>225</v>
      </c>
      <c r="M61" s="4"/>
      <c r="N61" s="4"/>
      <c r="O61" s="4"/>
      <c r="P61" s="135"/>
      <c r="Q61" s="150"/>
      <c r="R61" s="85"/>
      <c r="S61" s="92"/>
      <c r="T61" s="31"/>
    </row>
    <row r="62" spans="9:20" ht="12.75">
      <c r="I62" s="16"/>
      <c r="J62" s="6"/>
      <c r="K62" s="136"/>
      <c r="L62" s="137"/>
      <c r="M62" s="7"/>
      <c r="N62" s="7"/>
      <c r="O62" s="7"/>
      <c r="P62" s="151"/>
      <c r="Q62" s="152"/>
      <c r="R62" s="85"/>
      <c r="S62" s="92"/>
      <c r="T62" s="31"/>
    </row>
    <row r="63" spans="9:20" ht="12.75">
      <c r="I63" s="16"/>
      <c r="J63" s="6"/>
      <c r="K63" s="136" t="s">
        <v>128</v>
      </c>
      <c r="L63" s="137" t="s">
        <v>81</v>
      </c>
      <c r="M63" s="7"/>
      <c r="N63" s="7"/>
      <c r="O63" s="7"/>
      <c r="P63" s="151"/>
      <c r="Q63" s="152">
        <v>15000</v>
      </c>
      <c r="R63" s="85">
        <v>12207.84</v>
      </c>
      <c r="S63" s="92">
        <f>R63/Q63*100</f>
        <v>81.3856</v>
      </c>
      <c r="T63" s="31"/>
    </row>
    <row r="64" spans="9:20" ht="12.75">
      <c r="I64" s="16"/>
      <c r="J64" s="6"/>
      <c r="K64" s="136"/>
      <c r="L64" s="137" t="s">
        <v>99</v>
      </c>
      <c r="M64" s="7"/>
      <c r="N64" s="7"/>
      <c r="O64" s="7"/>
      <c r="P64" s="151"/>
      <c r="Q64" s="152"/>
      <c r="R64" s="85"/>
      <c r="S64" s="92"/>
      <c r="T64" s="31"/>
    </row>
    <row r="65" spans="9:20" ht="12.75">
      <c r="I65" s="16"/>
      <c r="J65" s="6"/>
      <c r="K65" s="136"/>
      <c r="L65" s="137"/>
      <c r="M65" s="7"/>
      <c r="N65" s="7"/>
      <c r="O65" s="7"/>
      <c r="P65" s="151"/>
      <c r="Q65" s="152"/>
      <c r="R65" s="85"/>
      <c r="S65" s="92"/>
      <c r="T65" s="31"/>
    </row>
    <row r="66" spans="9:20" ht="12.75">
      <c r="I66" s="16"/>
      <c r="J66" s="6"/>
      <c r="K66" s="136" t="s">
        <v>127</v>
      </c>
      <c r="L66" s="137" t="s">
        <v>167</v>
      </c>
      <c r="M66" s="7"/>
      <c r="N66" s="7"/>
      <c r="O66" s="7"/>
      <c r="P66" s="151"/>
      <c r="Q66" s="152">
        <v>165000</v>
      </c>
      <c r="R66" s="85">
        <v>165520.32</v>
      </c>
      <c r="S66" s="92">
        <f>R66/Q66*100</f>
        <v>100.31534545454545</v>
      </c>
      <c r="T66" s="31"/>
    </row>
    <row r="67" spans="9:20" ht="12.75">
      <c r="I67" s="16"/>
      <c r="J67" s="6"/>
      <c r="K67" s="136"/>
      <c r="L67" s="137" t="s">
        <v>284</v>
      </c>
      <c r="M67" s="7"/>
      <c r="N67" s="7"/>
      <c r="O67" s="7"/>
      <c r="P67" s="151"/>
      <c r="Q67" s="152"/>
      <c r="R67" s="85"/>
      <c r="S67" s="92"/>
      <c r="T67" s="31"/>
    </row>
    <row r="68" spans="9:20" ht="12.75">
      <c r="I68" s="16"/>
      <c r="J68" s="6"/>
      <c r="K68" s="136"/>
      <c r="L68" s="137"/>
      <c r="M68" s="7"/>
      <c r="N68" s="7"/>
      <c r="O68" s="7"/>
      <c r="P68" s="151"/>
      <c r="Q68" s="152"/>
      <c r="R68" s="85"/>
      <c r="S68" s="92"/>
      <c r="T68" s="31"/>
    </row>
    <row r="69" spans="9:20" ht="12.75">
      <c r="I69" s="16"/>
      <c r="J69" s="6"/>
      <c r="K69" s="136" t="s">
        <v>111</v>
      </c>
      <c r="L69" s="137" t="s">
        <v>299</v>
      </c>
      <c r="M69" s="7"/>
      <c r="N69" s="7"/>
      <c r="O69" s="7"/>
      <c r="P69" s="151"/>
      <c r="Q69" s="152">
        <v>0</v>
      </c>
      <c r="R69" s="85">
        <v>299.62</v>
      </c>
      <c r="S69" s="92">
        <v>0</v>
      </c>
      <c r="T69" s="31"/>
    </row>
    <row r="70" spans="9:20" ht="12.75">
      <c r="I70" s="16"/>
      <c r="J70" s="6"/>
      <c r="K70" s="136"/>
      <c r="L70" s="137"/>
      <c r="M70" s="7"/>
      <c r="N70" s="7"/>
      <c r="O70" s="7"/>
      <c r="P70" s="151"/>
      <c r="Q70" s="152"/>
      <c r="R70" s="85"/>
      <c r="S70" s="92"/>
      <c r="T70" s="31"/>
    </row>
    <row r="71" spans="9:20" ht="12.75">
      <c r="I71" s="16"/>
      <c r="J71" s="6"/>
      <c r="K71" s="136" t="s">
        <v>112</v>
      </c>
      <c r="L71" s="137" t="s">
        <v>40</v>
      </c>
      <c r="M71" s="7"/>
      <c r="N71" s="7"/>
      <c r="O71" s="7"/>
      <c r="P71" s="151"/>
      <c r="Q71" s="152">
        <v>0</v>
      </c>
      <c r="R71" s="85">
        <v>56.51</v>
      </c>
      <c r="S71" s="92">
        <v>0</v>
      </c>
      <c r="T71" s="31"/>
    </row>
    <row r="72" spans="9:20" ht="12.75">
      <c r="I72" s="16"/>
      <c r="J72" s="6"/>
      <c r="K72" s="136"/>
      <c r="L72" s="137"/>
      <c r="M72" s="7"/>
      <c r="N72" s="7"/>
      <c r="O72" s="7"/>
      <c r="P72" s="151"/>
      <c r="Q72" s="152"/>
      <c r="R72" s="85"/>
      <c r="S72" s="92"/>
      <c r="T72" s="31"/>
    </row>
    <row r="73" spans="9:20" ht="12.75">
      <c r="I73" s="16"/>
      <c r="J73" s="6"/>
      <c r="K73" s="136" t="s">
        <v>103</v>
      </c>
      <c r="L73" s="137" t="s">
        <v>138</v>
      </c>
      <c r="M73" s="7"/>
      <c r="N73" s="7"/>
      <c r="O73" s="7"/>
      <c r="P73" s="151"/>
      <c r="Q73" s="152">
        <v>0</v>
      </c>
      <c r="R73" s="85">
        <v>3570</v>
      </c>
      <c r="S73" s="92">
        <v>0</v>
      </c>
      <c r="T73" s="31"/>
    </row>
    <row r="74" spans="9:20" ht="12.75">
      <c r="I74" s="16"/>
      <c r="J74" s="6"/>
      <c r="K74" s="136"/>
      <c r="L74" s="137" t="s">
        <v>139</v>
      </c>
      <c r="M74" s="7"/>
      <c r="N74" s="7"/>
      <c r="O74" s="7"/>
      <c r="P74" s="7"/>
      <c r="Q74" s="150"/>
      <c r="R74" s="85"/>
      <c r="S74" s="92"/>
      <c r="T74" s="31"/>
    </row>
    <row r="75" spans="9:19" ht="12.75">
      <c r="I75" s="130" t="s">
        <v>15</v>
      </c>
      <c r="J75" s="10"/>
      <c r="K75" s="140"/>
      <c r="L75" s="141" t="s">
        <v>72</v>
      </c>
      <c r="M75" s="29"/>
      <c r="N75" s="29"/>
      <c r="O75" s="29"/>
      <c r="P75" s="132"/>
      <c r="Q75" s="30">
        <f>Q78+Q82+Q86+Q89+Q91+Q94+Q95+Q106+Q114</f>
        <v>413750</v>
      </c>
      <c r="R75" s="154">
        <f>R78+R82+R84+R86+R91+R95+R96+R97+R98+R99+R100+R101+R102+R106+R109+R112+R114+R116</f>
        <v>135516.99</v>
      </c>
      <c r="S75" s="134">
        <f>R75/Q75*100</f>
        <v>32.75335105740181</v>
      </c>
    </row>
    <row r="76" spans="9:19" ht="12.75">
      <c r="I76" s="16"/>
      <c r="J76" s="5" t="s">
        <v>16</v>
      </c>
      <c r="K76" s="136"/>
      <c r="L76" s="138" t="s">
        <v>17</v>
      </c>
      <c r="M76" s="4"/>
      <c r="N76" s="135"/>
      <c r="O76" s="135"/>
      <c r="P76" s="135"/>
      <c r="Q76" s="27"/>
      <c r="R76" s="85"/>
      <c r="S76" s="92"/>
    </row>
    <row r="77" spans="9:19" ht="12.75">
      <c r="I77" s="16"/>
      <c r="J77" s="6"/>
      <c r="K77" s="136" t="s">
        <v>102</v>
      </c>
      <c r="L77" s="137" t="s">
        <v>228</v>
      </c>
      <c r="M77" s="7"/>
      <c r="N77" s="7"/>
      <c r="O77" s="7"/>
      <c r="P77" s="7"/>
      <c r="Q77" s="27"/>
      <c r="R77" s="85"/>
      <c r="S77" s="92"/>
    </row>
    <row r="78" spans="9:19" ht="12.75">
      <c r="I78" s="16"/>
      <c r="J78" s="6"/>
      <c r="K78" s="136"/>
      <c r="L78" s="137" t="s">
        <v>227</v>
      </c>
      <c r="M78" s="7"/>
      <c r="N78" s="7"/>
      <c r="O78" s="7"/>
      <c r="P78" s="7"/>
      <c r="Q78" s="27">
        <v>121100</v>
      </c>
      <c r="R78" s="85">
        <v>121100</v>
      </c>
      <c r="S78" s="92">
        <f>R78/Q78*100</f>
        <v>100</v>
      </c>
    </row>
    <row r="79" spans="9:19" ht="12.75">
      <c r="I79" s="111"/>
      <c r="J79" s="112"/>
      <c r="K79" s="105"/>
      <c r="L79" s="59"/>
      <c r="M79" s="52"/>
      <c r="N79" s="52"/>
      <c r="O79" s="52"/>
      <c r="P79" s="60"/>
      <c r="Q79" s="41"/>
      <c r="R79" s="78"/>
      <c r="S79" s="43"/>
    </row>
    <row r="80" spans="9:19" ht="12.75">
      <c r="I80" s="111"/>
      <c r="J80" s="5" t="s">
        <v>18</v>
      </c>
      <c r="K80" s="136"/>
      <c r="L80" s="138" t="s">
        <v>19</v>
      </c>
      <c r="M80" s="4"/>
      <c r="N80" s="7"/>
      <c r="O80" s="7"/>
      <c r="P80" s="7"/>
      <c r="Q80" s="27"/>
      <c r="R80" s="85"/>
      <c r="S80" s="92"/>
    </row>
    <row r="81" spans="9:19" ht="12.75">
      <c r="I81" s="111"/>
      <c r="J81" s="6"/>
      <c r="K81" s="136" t="s">
        <v>104</v>
      </c>
      <c r="L81" s="137" t="s">
        <v>230</v>
      </c>
      <c r="M81" s="7"/>
      <c r="N81" s="7"/>
      <c r="O81" s="7"/>
      <c r="P81" s="7"/>
      <c r="Q81" s="27"/>
      <c r="R81" s="85"/>
      <c r="S81" s="92"/>
    </row>
    <row r="82" spans="9:19" ht="12.75">
      <c r="I82" s="111"/>
      <c r="J82" s="6"/>
      <c r="K82" s="136"/>
      <c r="L82" s="137" t="s">
        <v>229</v>
      </c>
      <c r="M82" s="7"/>
      <c r="N82" s="7"/>
      <c r="O82" s="7"/>
      <c r="P82" s="7"/>
      <c r="Q82" s="27">
        <v>0</v>
      </c>
      <c r="R82" s="85">
        <v>984</v>
      </c>
      <c r="S82" s="92">
        <v>0</v>
      </c>
    </row>
    <row r="83" spans="9:19" ht="12.75">
      <c r="I83" s="111"/>
      <c r="J83" s="112"/>
      <c r="K83" s="105"/>
      <c r="L83" s="59"/>
      <c r="M83" s="52"/>
      <c r="N83" s="52"/>
      <c r="O83" s="52"/>
      <c r="P83" s="52"/>
      <c r="Q83" s="42"/>
      <c r="R83" s="78"/>
      <c r="S83" s="43"/>
    </row>
    <row r="84" spans="9:19" ht="12.75">
      <c r="I84" s="111"/>
      <c r="J84" s="112"/>
      <c r="K84" s="136" t="s">
        <v>106</v>
      </c>
      <c r="L84" s="155" t="s">
        <v>307</v>
      </c>
      <c r="M84" s="156"/>
      <c r="N84" s="156"/>
      <c r="O84" s="156"/>
      <c r="P84" s="157"/>
      <c r="Q84" s="27">
        <v>0</v>
      </c>
      <c r="R84" s="85">
        <v>50.44</v>
      </c>
      <c r="S84" s="92">
        <v>0</v>
      </c>
    </row>
    <row r="85" spans="9:19" ht="12.75">
      <c r="I85" s="111"/>
      <c r="J85" s="112"/>
      <c r="K85" s="136"/>
      <c r="L85" s="137"/>
      <c r="M85" s="7"/>
      <c r="N85" s="7"/>
      <c r="O85" s="7"/>
      <c r="P85" s="7"/>
      <c r="Q85" s="27"/>
      <c r="R85" s="85"/>
      <c r="S85" s="92"/>
    </row>
    <row r="86" spans="9:19" ht="38.25" customHeight="1">
      <c r="I86" s="111"/>
      <c r="J86" s="112"/>
      <c r="K86" s="136" t="s">
        <v>145</v>
      </c>
      <c r="L86" s="225" t="s">
        <v>308</v>
      </c>
      <c r="M86" s="226"/>
      <c r="N86" s="226"/>
      <c r="O86" s="226"/>
      <c r="P86" s="227"/>
      <c r="Q86" s="27">
        <v>0</v>
      </c>
      <c r="R86" s="85">
        <v>1738.27</v>
      </c>
      <c r="S86" s="92">
        <v>0</v>
      </c>
    </row>
    <row r="87" spans="9:19" ht="12.75">
      <c r="I87" s="111"/>
      <c r="J87" s="112"/>
      <c r="K87" s="136"/>
      <c r="L87" s="137"/>
      <c r="M87" s="7"/>
      <c r="N87" s="7"/>
      <c r="O87" s="7"/>
      <c r="P87" s="7"/>
      <c r="Q87" s="27"/>
      <c r="R87" s="85"/>
      <c r="S87" s="92"/>
    </row>
    <row r="88" spans="9:19" ht="12.75">
      <c r="I88" s="111"/>
      <c r="J88" s="112"/>
      <c r="K88" s="136"/>
      <c r="L88" s="137"/>
      <c r="M88" s="7"/>
      <c r="N88" s="7"/>
      <c r="O88" s="7"/>
      <c r="P88" s="7"/>
      <c r="Q88" s="27"/>
      <c r="R88" s="85"/>
      <c r="S88" s="92"/>
    </row>
    <row r="89" spans="9:19" ht="12.75">
      <c r="I89" s="111"/>
      <c r="J89" s="112"/>
      <c r="K89" s="136" t="s">
        <v>112</v>
      </c>
      <c r="L89" s="137" t="s">
        <v>306</v>
      </c>
      <c r="M89" s="7"/>
      <c r="N89" s="7"/>
      <c r="O89" s="7"/>
      <c r="P89" s="7"/>
      <c r="Q89" s="27">
        <v>33508</v>
      </c>
      <c r="R89" s="85">
        <v>0</v>
      </c>
      <c r="S89" s="92">
        <v>0</v>
      </c>
    </row>
    <row r="90" spans="9:19" ht="12.75">
      <c r="I90" s="111"/>
      <c r="J90" s="112"/>
      <c r="K90" s="136"/>
      <c r="L90" s="228" t="s">
        <v>369</v>
      </c>
      <c r="M90" s="229"/>
      <c r="N90" s="229"/>
      <c r="O90" s="229"/>
      <c r="P90" s="230"/>
      <c r="Q90" s="27"/>
      <c r="R90" s="85"/>
      <c r="S90" s="92"/>
    </row>
    <row r="91" spans="9:19" ht="12.75">
      <c r="I91" s="111"/>
      <c r="J91" s="112"/>
      <c r="K91" s="136"/>
      <c r="L91" s="137" t="s">
        <v>277</v>
      </c>
      <c r="M91" s="7"/>
      <c r="N91" s="7"/>
      <c r="O91" s="7"/>
      <c r="P91" s="7"/>
      <c r="Q91" s="27">
        <v>0</v>
      </c>
      <c r="R91" s="85">
        <v>60.37</v>
      </c>
      <c r="S91" s="92">
        <v>0</v>
      </c>
    </row>
    <row r="92" spans="9:19" ht="12.75">
      <c r="I92" s="111"/>
      <c r="J92" s="112"/>
      <c r="K92" s="136"/>
      <c r="L92" s="137" t="s">
        <v>231</v>
      </c>
      <c r="M92" s="7"/>
      <c r="N92" s="7"/>
      <c r="O92" s="7"/>
      <c r="P92" s="7"/>
      <c r="Q92" s="27"/>
      <c r="R92" s="85"/>
      <c r="S92" s="92"/>
    </row>
    <row r="93" spans="9:19" ht="12.75">
      <c r="I93" s="111"/>
      <c r="J93" s="112"/>
      <c r="K93" s="136"/>
      <c r="L93" s="225" t="s">
        <v>368</v>
      </c>
      <c r="M93" s="226"/>
      <c r="N93" s="226"/>
      <c r="O93" s="226"/>
      <c r="P93" s="227"/>
      <c r="Q93" s="27"/>
      <c r="R93" s="85"/>
      <c r="S93" s="92"/>
    </row>
    <row r="94" spans="9:19" ht="13.5" customHeight="1">
      <c r="I94" s="111"/>
      <c r="J94" s="112"/>
      <c r="K94" s="136" t="s">
        <v>103</v>
      </c>
      <c r="L94" s="225"/>
      <c r="M94" s="226"/>
      <c r="N94" s="226"/>
      <c r="O94" s="226"/>
      <c r="P94" s="227"/>
      <c r="Q94" s="27">
        <v>258042</v>
      </c>
      <c r="R94" s="85">
        <v>0</v>
      </c>
      <c r="S94" s="92">
        <f>R94/Q94*100</f>
        <v>0</v>
      </c>
    </row>
    <row r="95" spans="9:19" ht="12.75">
      <c r="I95" s="111"/>
      <c r="J95" s="112"/>
      <c r="K95" s="136"/>
      <c r="L95" s="137" t="s">
        <v>302</v>
      </c>
      <c r="M95" s="7"/>
      <c r="N95" s="7"/>
      <c r="O95" s="7"/>
      <c r="P95" s="7"/>
      <c r="Q95" s="27">
        <v>800</v>
      </c>
      <c r="R95" s="85">
        <v>711.85</v>
      </c>
      <c r="S95" s="92">
        <f>R95/Q95*100</f>
        <v>88.98125</v>
      </c>
    </row>
    <row r="96" spans="9:19" ht="12.75">
      <c r="I96" s="111"/>
      <c r="J96" s="112"/>
      <c r="K96" s="136"/>
      <c r="L96" s="137" t="s">
        <v>303</v>
      </c>
      <c r="M96" s="7"/>
      <c r="N96" s="7"/>
      <c r="O96" s="7"/>
      <c r="P96" s="7"/>
      <c r="Q96" s="27"/>
      <c r="R96" s="85"/>
      <c r="S96" s="92">
        <v>0</v>
      </c>
    </row>
    <row r="97" spans="1:19" ht="12.75">
      <c r="A97" s="93"/>
      <c r="B97" s="93"/>
      <c r="C97" s="93"/>
      <c r="D97" s="93"/>
      <c r="E97" s="93"/>
      <c r="F97" s="93"/>
      <c r="G97" s="93"/>
      <c r="H97" s="93"/>
      <c r="I97" s="111"/>
      <c r="J97" s="112"/>
      <c r="K97" s="136"/>
      <c r="L97" s="137" t="s">
        <v>83</v>
      </c>
      <c r="M97" s="7"/>
      <c r="N97" s="7"/>
      <c r="O97" s="7"/>
      <c r="P97" s="7"/>
      <c r="Q97" s="27">
        <v>0</v>
      </c>
      <c r="R97" s="85">
        <v>2937.09</v>
      </c>
      <c r="S97" s="92">
        <v>0</v>
      </c>
    </row>
    <row r="98" spans="1:19" ht="12.75">
      <c r="A98" s="93"/>
      <c r="B98" s="93"/>
      <c r="C98" s="93"/>
      <c r="D98" s="93"/>
      <c r="E98" s="93"/>
      <c r="F98" s="93"/>
      <c r="G98" s="93"/>
      <c r="H98" s="93"/>
      <c r="I98" s="111"/>
      <c r="J98" s="112"/>
      <c r="K98" s="136"/>
      <c r="L98" s="137" t="s">
        <v>84</v>
      </c>
      <c r="M98" s="7"/>
      <c r="N98" s="7"/>
      <c r="O98" s="7"/>
      <c r="P98" s="7"/>
      <c r="Q98" s="27">
        <v>0</v>
      </c>
      <c r="R98" s="85">
        <v>1364</v>
      </c>
      <c r="S98" s="92">
        <v>0</v>
      </c>
    </row>
    <row r="99" spans="9:19" ht="12.75">
      <c r="I99" s="111"/>
      <c r="J99" s="112"/>
      <c r="K99" s="136"/>
      <c r="L99" s="137" t="s">
        <v>172</v>
      </c>
      <c r="M99" s="7"/>
      <c r="N99" s="7"/>
      <c r="O99" s="7"/>
      <c r="P99" s="7"/>
      <c r="Q99" s="27">
        <v>0</v>
      </c>
      <c r="R99" s="85">
        <v>759.68</v>
      </c>
      <c r="S99" s="92">
        <v>0</v>
      </c>
    </row>
    <row r="100" spans="9:19" ht="25.5" customHeight="1">
      <c r="I100" s="111"/>
      <c r="J100" s="112"/>
      <c r="K100" s="136"/>
      <c r="L100" s="225" t="s">
        <v>309</v>
      </c>
      <c r="M100" s="226"/>
      <c r="N100" s="226"/>
      <c r="O100" s="226"/>
      <c r="P100" s="227"/>
      <c r="Q100" s="27">
        <v>0</v>
      </c>
      <c r="R100" s="85">
        <v>350</v>
      </c>
      <c r="S100" s="92">
        <v>0</v>
      </c>
    </row>
    <row r="101" spans="9:19" ht="12.75">
      <c r="I101" s="111"/>
      <c r="J101" s="112"/>
      <c r="K101" s="136"/>
      <c r="L101" s="137" t="s">
        <v>213</v>
      </c>
      <c r="M101" s="7"/>
      <c r="N101" s="7"/>
      <c r="O101" s="7"/>
      <c r="P101" s="7"/>
      <c r="Q101" s="27">
        <v>0</v>
      </c>
      <c r="R101" s="85">
        <v>-22</v>
      </c>
      <c r="S101" s="92">
        <v>0</v>
      </c>
    </row>
    <row r="102" spans="9:19" ht="23.25" customHeight="1">
      <c r="I102" s="111"/>
      <c r="J102" s="112"/>
      <c r="K102" s="136"/>
      <c r="L102" s="225" t="s">
        <v>310</v>
      </c>
      <c r="M102" s="226"/>
      <c r="N102" s="226"/>
      <c r="O102" s="226"/>
      <c r="P102" s="227"/>
      <c r="Q102" s="27">
        <v>0</v>
      </c>
      <c r="R102" s="85">
        <v>119</v>
      </c>
      <c r="S102" s="92"/>
    </row>
    <row r="103" spans="9:19" ht="11.25" customHeight="1">
      <c r="I103" s="111"/>
      <c r="J103" s="112"/>
      <c r="K103" s="105"/>
      <c r="L103" s="59"/>
      <c r="M103" s="52"/>
      <c r="N103" s="52"/>
      <c r="O103" s="52"/>
      <c r="P103" s="52"/>
      <c r="Q103" s="42"/>
      <c r="R103" s="78"/>
      <c r="S103" s="43"/>
    </row>
    <row r="104" spans="9:19" ht="12.75">
      <c r="I104" s="111"/>
      <c r="J104" s="112"/>
      <c r="K104" s="136" t="s">
        <v>126</v>
      </c>
      <c r="L104" s="137" t="s">
        <v>232</v>
      </c>
      <c r="M104" s="7"/>
      <c r="N104" s="7"/>
      <c r="O104" s="7"/>
      <c r="P104" s="7"/>
      <c r="Q104" s="27"/>
      <c r="R104" s="85"/>
      <c r="S104" s="92"/>
    </row>
    <row r="105" spans="9:19" ht="12.75">
      <c r="I105" s="111"/>
      <c r="J105" s="112"/>
      <c r="K105" s="136"/>
      <c r="L105" s="137" t="s">
        <v>301</v>
      </c>
      <c r="M105" s="7"/>
      <c r="N105" s="7"/>
      <c r="O105" s="7"/>
      <c r="P105" s="7"/>
      <c r="Q105" s="27"/>
      <c r="R105" s="85"/>
      <c r="S105" s="92"/>
    </row>
    <row r="106" spans="9:19" ht="12.75">
      <c r="I106" s="111"/>
      <c r="J106" s="112"/>
      <c r="K106" s="136"/>
      <c r="L106" s="137" t="s">
        <v>300</v>
      </c>
      <c r="M106" s="153"/>
      <c r="N106" s="7"/>
      <c r="O106" s="7"/>
      <c r="P106" s="7"/>
      <c r="Q106" s="27">
        <v>0</v>
      </c>
      <c r="R106" s="85">
        <v>3822.26</v>
      </c>
      <c r="S106" s="92">
        <v>0</v>
      </c>
    </row>
    <row r="107" spans="9:19" ht="12.75">
      <c r="I107" s="111"/>
      <c r="J107" s="5" t="s">
        <v>146</v>
      </c>
      <c r="K107" s="136"/>
      <c r="L107" s="138" t="s">
        <v>20</v>
      </c>
      <c r="M107" s="153"/>
      <c r="N107" s="7"/>
      <c r="O107" s="7"/>
      <c r="P107" s="7"/>
      <c r="Q107" s="27"/>
      <c r="R107" s="85"/>
      <c r="S107" s="92"/>
    </row>
    <row r="108" spans="9:19" ht="12.75">
      <c r="I108" s="111"/>
      <c r="J108" s="5"/>
      <c r="K108" s="136"/>
      <c r="L108" s="138"/>
      <c r="M108" s="153"/>
      <c r="N108" s="7"/>
      <c r="O108" s="7"/>
      <c r="P108" s="7"/>
      <c r="Q108" s="27"/>
      <c r="R108" s="85"/>
      <c r="S108" s="92"/>
    </row>
    <row r="109" spans="9:19" ht="26.25" customHeight="1">
      <c r="I109" s="111"/>
      <c r="J109" s="5"/>
      <c r="K109" s="136" t="s">
        <v>145</v>
      </c>
      <c r="L109" s="225" t="s">
        <v>304</v>
      </c>
      <c r="M109" s="226"/>
      <c r="N109" s="226"/>
      <c r="O109" s="226"/>
      <c r="P109" s="227"/>
      <c r="Q109" s="27">
        <v>0</v>
      </c>
      <c r="R109" s="85">
        <v>133.04</v>
      </c>
      <c r="S109" s="92">
        <v>0</v>
      </c>
    </row>
    <row r="110" spans="9:19" ht="12.75">
      <c r="I110" s="111"/>
      <c r="J110" s="109"/>
      <c r="K110" s="136"/>
      <c r="L110" s="138"/>
      <c r="M110" s="153"/>
      <c r="N110" s="7"/>
      <c r="O110" s="7"/>
      <c r="P110" s="7"/>
      <c r="Q110" s="27"/>
      <c r="R110" s="85"/>
      <c r="S110" s="92"/>
    </row>
    <row r="111" spans="9:19" ht="12.75">
      <c r="I111" s="111"/>
      <c r="J111" s="109"/>
      <c r="K111" s="136"/>
      <c r="L111" s="138"/>
      <c r="M111" s="153"/>
      <c r="N111" s="7"/>
      <c r="O111" s="7"/>
      <c r="P111" s="7"/>
      <c r="Q111" s="27"/>
      <c r="R111" s="85"/>
      <c r="S111" s="92"/>
    </row>
    <row r="112" spans="9:19" ht="12.75">
      <c r="I112" s="111"/>
      <c r="J112" s="109"/>
      <c r="K112" s="136" t="s">
        <v>112</v>
      </c>
      <c r="L112" s="228" t="s">
        <v>305</v>
      </c>
      <c r="M112" s="229"/>
      <c r="N112" s="229"/>
      <c r="O112" s="229"/>
      <c r="P112" s="230"/>
      <c r="Q112" s="27">
        <v>0</v>
      </c>
      <c r="R112" s="85">
        <v>266.55</v>
      </c>
      <c r="S112" s="92">
        <v>0</v>
      </c>
    </row>
    <row r="113" spans="9:19" ht="12.75">
      <c r="I113" s="111"/>
      <c r="J113" s="109"/>
      <c r="K113" s="105"/>
      <c r="L113" s="59"/>
      <c r="M113" s="61"/>
      <c r="N113" s="52"/>
      <c r="O113" s="52"/>
      <c r="P113" s="52"/>
      <c r="Q113" s="42"/>
      <c r="R113" s="78"/>
      <c r="S113" s="43"/>
    </row>
    <row r="114" spans="9:19" ht="12.75">
      <c r="I114" s="111"/>
      <c r="J114" s="109"/>
      <c r="K114" s="136" t="s">
        <v>103</v>
      </c>
      <c r="L114" s="137" t="s">
        <v>285</v>
      </c>
      <c r="M114" s="153"/>
      <c r="N114" s="7"/>
      <c r="O114" s="7"/>
      <c r="P114" s="7"/>
      <c r="Q114" s="27">
        <v>300</v>
      </c>
      <c r="R114" s="85">
        <v>408.01</v>
      </c>
      <c r="S114" s="92">
        <f>R114/Q114*100</f>
        <v>136.00333333333333</v>
      </c>
    </row>
    <row r="115" spans="9:19" ht="12.75">
      <c r="I115" s="111"/>
      <c r="J115" s="109"/>
      <c r="K115" s="136"/>
      <c r="L115" s="137" t="s">
        <v>286</v>
      </c>
      <c r="M115" s="153"/>
      <c r="N115" s="7"/>
      <c r="O115" s="7"/>
      <c r="P115" s="7"/>
      <c r="Q115" s="27"/>
      <c r="R115" s="85"/>
      <c r="S115" s="92"/>
    </row>
    <row r="116" spans="9:19" ht="46.5" customHeight="1">
      <c r="I116" s="111"/>
      <c r="J116" s="109"/>
      <c r="K116" s="136"/>
      <c r="L116" s="225" t="s">
        <v>311</v>
      </c>
      <c r="M116" s="226"/>
      <c r="N116" s="226"/>
      <c r="O116" s="226"/>
      <c r="P116" s="227"/>
      <c r="Q116" s="27">
        <v>0</v>
      </c>
      <c r="R116" s="85">
        <v>734.43</v>
      </c>
      <c r="S116" s="92">
        <v>0</v>
      </c>
    </row>
    <row r="117" spans="9:19" ht="12.75">
      <c r="I117" s="111"/>
      <c r="J117" s="109"/>
      <c r="K117" s="105"/>
      <c r="L117" s="59"/>
      <c r="M117" s="61"/>
      <c r="N117" s="52"/>
      <c r="O117" s="52"/>
      <c r="P117" s="52"/>
      <c r="Q117" s="42"/>
      <c r="R117" s="78"/>
      <c r="S117" s="43"/>
    </row>
    <row r="118" spans="9:19" ht="12.75">
      <c r="I118" s="130" t="s">
        <v>21</v>
      </c>
      <c r="J118" s="10"/>
      <c r="K118" s="140"/>
      <c r="L118" s="141" t="s">
        <v>74</v>
      </c>
      <c r="M118" s="29"/>
      <c r="N118" s="29"/>
      <c r="O118" s="29"/>
      <c r="P118" s="29"/>
      <c r="Q118" s="30">
        <f>Q122+Q125</f>
        <v>30422</v>
      </c>
      <c r="R118" s="158">
        <f>R122+R125</f>
        <v>29655.92</v>
      </c>
      <c r="S118" s="134">
        <f>R118/Q118*100</f>
        <v>97.48182236539346</v>
      </c>
    </row>
    <row r="119" spans="9:19" ht="12.75">
      <c r="I119" s="16"/>
      <c r="J119" s="5" t="s">
        <v>22</v>
      </c>
      <c r="K119" s="136"/>
      <c r="L119" s="138" t="s">
        <v>319</v>
      </c>
      <c r="M119" s="4"/>
      <c r="N119" s="4"/>
      <c r="O119" s="4"/>
      <c r="P119" s="135"/>
      <c r="Q119" s="27"/>
      <c r="R119" s="85"/>
      <c r="S119" s="92"/>
    </row>
    <row r="120" spans="9:19" ht="12.75">
      <c r="I120" s="16"/>
      <c r="J120" s="5"/>
      <c r="K120" s="136"/>
      <c r="L120" s="138" t="s">
        <v>64</v>
      </c>
      <c r="M120" s="4"/>
      <c r="N120" s="4"/>
      <c r="O120" s="4"/>
      <c r="P120" s="135"/>
      <c r="Q120" s="27"/>
      <c r="R120" s="85"/>
      <c r="S120" s="92"/>
    </row>
    <row r="121" spans="9:19" ht="12.75">
      <c r="I121" s="16"/>
      <c r="J121" s="6"/>
      <c r="K121" s="136" t="s">
        <v>102</v>
      </c>
      <c r="L121" s="137" t="s">
        <v>23</v>
      </c>
      <c r="M121" s="7"/>
      <c r="N121" s="7"/>
      <c r="O121" s="7"/>
      <c r="P121" s="7"/>
      <c r="Q121" s="27"/>
      <c r="R121" s="159"/>
      <c r="S121" s="92"/>
    </row>
    <row r="122" spans="9:19" ht="12.75">
      <c r="I122" s="16"/>
      <c r="J122" s="6"/>
      <c r="K122" s="136"/>
      <c r="L122" s="160" t="s">
        <v>278</v>
      </c>
      <c r="M122" s="161"/>
      <c r="N122" s="161"/>
      <c r="O122" s="161"/>
      <c r="P122" s="7"/>
      <c r="Q122" s="27">
        <v>2428</v>
      </c>
      <c r="R122" s="159">
        <v>2426.32</v>
      </c>
      <c r="S122" s="92">
        <f>R122/Q122*100</f>
        <v>99.93080724876442</v>
      </c>
    </row>
    <row r="123" spans="9:19" ht="12.75">
      <c r="I123" s="16"/>
      <c r="J123" s="6"/>
      <c r="K123" s="136"/>
      <c r="L123" s="137"/>
      <c r="M123" s="7"/>
      <c r="N123" s="7"/>
      <c r="O123" s="7"/>
      <c r="P123" s="7"/>
      <c r="Q123" s="27"/>
      <c r="R123" s="159"/>
      <c r="S123" s="162"/>
    </row>
    <row r="124" spans="9:19" ht="27" customHeight="1">
      <c r="I124" s="16"/>
      <c r="J124" s="5" t="s">
        <v>312</v>
      </c>
      <c r="K124" s="163"/>
      <c r="L124" s="248" t="s">
        <v>313</v>
      </c>
      <c r="M124" s="249"/>
      <c r="N124" s="249"/>
      <c r="O124" s="249"/>
      <c r="P124" s="250"/>
      <c r="Q124" s="27"/>
      <c r="R124" s="159"/>
      <c r="S124" s="92"/>
    </row>
    <row r="125" spans="9:19" ht="12.75">
      <c r="I125" s="16"/>
      <c r="J125" s="6"/>
      <c r="K125" s="136" t="s">
        <v>102</v>
      </c>
      <c r="L125" s="228" t="s">
        <v>314</v>
      </c>
      <c r="M125" s="229"/>
      <c r="N125" s="229"/>
      <c r="O125" s="229"/>
      <c r="P125" s="230"/>
      <c r="Q125" s="27">
        <v>27994</v>
      </c>
      <c r="R125" s="159">
        <v>27229.6</v>
      </c>
      <c r="S125" s="92">
        <f>R125/Q125*100</f>
        <v>97.26941487461599</v>
      </c>
    </row>
    <row r="126" spans="9:19" ht="12.75">
      <c r="I126" s="111"/>
      <c r="J126" s="117"/>
      <c r="K126" s="106"/>
      <c r="L126" s="118"/>
      <c r="M126" s="62"/>
      <c r="N126" s="62"/>
      <c r="O126" s="62"/>
      <c r="P126" s="63"/>
      <c r="Q126" s="119"/>
      <c r="R126" s="120"/>
      <c r="S126" s="45"/>
    </row>
    <row r="127" spans="9:19" s="31" customFormat="1" ht="24" customHeight="1">
      <c r="I127" s="130" t="s">
        <v>129</v>
      </c>
      <c r="J127" s="10"/>
      <c r="K127" s="140"/>
      <c r="L127" s="251" t="s">
        <v>320</v>
      </c>
      <c r="M127" s="252"/>
      <c r="N127" s="252"/>
      <c r="O127" s="252"/>
      <c r="P127" s="253"/>
      <c r="Q127" s="30">
        <f>Q129+Q134</f>
        <v>23293</v>
      </c>
      <c r="R127" s="158">
        <f>R129+R134</f>
        <v>23292.77</v>
      </c>
      <c r="S127" s="134">
        <f>R127/Q127*100</f>
        <v>99.99901257888637</v>
      </c>
    </row>
    <row r="128" spans="9:19" ht="12.75">
      <c r="I128" s="28"/>
      <c r="J128" s="5" t="s">
        <v>183</v>
      </c>
      <c r="K128" s="136"/>
      <c r="L128" s="138" t="s">
        <v>206</v>
      </c>
      <c r="M128" s="161"/>
      <c r="N128" s="161"/>
      <c r="O128" s="161"/>
      <c r="P128" s="7"/>
      <c r="Q128" s="27"/>
      <c r="R128" s="85"/>
      <c r="S128" s="92"/>
    </row>
    <row r="129" spans="9:19" ht="12.75">
      <c r="I129" s="16"/>
      <c r="J129" s="6"/>
      <c r="K129" s="136" t="s">
        <v>100</v>
      </c>
      <c r="L129" s="137" t="s">
        <v>233</v>
      </c>
      <c r="M129" s="7"/>
      <c r="N129" s="7"/>
      <c r="O129" s="7"/>
      <c r="P129" s="7"/>
      <c r="Q129" s="27">
        <v>5293</v>
      </c>
      <c r="R129" s="85">
        <v>5292.77</v>
      </c>
      <c r="S129" s="92">
        <f>R129/Q129*100</f>
        <v>99.9956546382014</v>
      </c>
    </row>
    <row r="130" spans="9:19" ht="12.75">
      <c r="I130" s="16"/>
      <c r="J130" s="6"/>
      <c r="K130" s="136"/>
      <c r="L130" s="137" t="s">
        <v>234</v>
      </c>
      <c r="M130" s="7"/>
      <c r="N130" s="7"/>
      <c r="O130" s="7"/>
      <c r="P130" s="7"/>
      <c r="Q130" s="27"/>
      <c r="R130" s="85"/>
      <c r="S130" s="92"/>
    </row>
    <row r="131" spans="9:19" ht="12.75">
      <c r="I131" s="16"/>
      <c r="J131" s="6"/>
      <c r="K131" s="136"/>
      <c r="L131" s="137" t="s">
        <v>235</v>
      </c>
      <c r="M131" s="161"/>
      <c r="N131" s="161"/>
      <c r="O131" s="161"/>
      <c r="P131" s="7"/>
      <c r="Q131" s="27"/>
      <c r="R131" s="85"/>
      <c r="S131" s="92"/>
    </row>
    <row r="132" spans="9:19" ht="12.75">
      <c r="I132" s="16"/>
      <c r="J132" s="6"/>
      <c r="K132" s="136"/>
      <c r="L132" s="137"/>
      <c r="M132" s="7"/>
      <c r="N132" s="7"/>
      <c r="O132" s="7"/>
      <c r="P132" s="7"/>
      <c r="Q132" s="27"/>
      <c r="R132" s="85"/>
      <c r="S132" s="92"/>
    </row>
    <row r="133" spans="9:19" ht="12.75">
      <c r="I133" s="16"/>
      <c r="J133" s="5" t="s">
        <v>315</v>
      </c>
      <c r="K133" s="163"/>
      <c r="L133" s="231" t="s">
        <v>316</v>
      </c>
      <c r="M133" s="232"/>
      <c r="N133" s="232"/>
      <c r="O133" s="232"/>
      <c r="P133" s="233"/>
      <c r="Q133" s="27"/>
      <c r="R133" s="85"/>
      <c r="S133" s="92"/>
    </row>
    <row r="134" spans="9:19" ht="26.25" customHeight="1">
      <c r="I134" s="16"/>
      <c r="J134" s="6"/>
      <c r="K134" s="136" t="s">
        <v>317</v>
      </c>
      <c r="L134" s="234" t="s">
        <v>318</v>
      </c>
      <c r="M134" s="235"/>
      <c r="N134" s="235"/>
      <c r="O134" s="235"/>
      <c r="P134" s="236"/>
      <c r="Q134" s="27">
        <v>18000</v>
      </c>
      <c r="R134" s="85">
        <v>18000</v>
      </c>
      <c r="S134" s="92">
        <f>R134/Q134*100</f>
        <v>100</v>
      </c>
    </row>
    <row r="135" spans="9:19" ht="12.75">
      <c r="I135" s="164" t="s">
        <v>24</v>
      </c>
      <c r="J135" s="12"/>
      <c r="K135" s="37"/>
      <c r="L135" s="74" t="s">
        <v>65</v>
      </c>
      <c r="M135" s="165"/>
      <c r="N135" s="165"/>
      <c r="O135" s="165"/>
      <c r="P135" s="165"/>
      <c r="Q135" s="166">
        <f>Q138+Q147+Q149+Q151+Q153+Q157+Q159+Q161+Q170+Q172+Q174+Q176+Q178+Q182+Q184+Q186+Q188+Q196+Q198+Q200+Q202+Q203+Q214+Q216</f>
        <v>12433210</v>
      </c>
      <c r="R135" s="196">
        <f>R138+R141+R147+R149+R151+R153+R155+R157+R159+R161+R170+R172+R174+R176+R178+R180+R182+R184+R186+R188+R196+R198+R200+R202+R205+R207+R210+R214+R216+R203</f>
        <v>12730651.760000002</v>
      </c>
      <c r="S135" s="167">
        <f>R135/Q135*100</f>
        <v>102.39231670662686</v>
      </c>
    </row>
    <row r="136" spans="9:19" ht="12.75">
      <c r="I136" s="168"/>
      <c r="J136" s="11"/>
      <c r="K136" s="21"/>
      <c r="L136" s="75" t="s">
        <v>66</v>
      </c>
      <c r="M136" s="169"/>
      <c r="N136" s="169"/>
      <c r="O136" s="169"/>
      <c r="P136" s="169"/>
      <c r="Q136" s="170"/>
      <c r="R136" s="171"/>
      <c r="S136" s="172"/>
    </row>
    <row r="137" spans="9:19" ht="12.75">
      <c r="I137" s="16"/>
      <c r="J137" s="5" t="s">
        <v>25</v>
      </c>
      <c r="K137" s="136"/>
      <c r="L137" s="138" t="s">
        <v>26</v>
      </c>
      <c r="M137" s="4"/>
      <c r="N137" s="4"/>
      <c r="O137" s="4"/>
      <c r="P137" s="135"/>
      <c r="Q137" s="150"/>
      <c r="R137" s="85"/>
      <c r="S137" s="92"/>
    </row>
    <row r="138" spans="9:19" ht="12.75">
      <c r="I138" s="16"/>
      <c r="J138" s="6"/>
      <c r="K138" s="136" t="s">
        <v>107</v>
      </c>
      <c r="L138" s="137" t="s">
        <v>237</v>
      </c>
      <c r="M138" s="7"/>
      <c r="N138" s="7"/>
      <c r="O138" s="7"/>
      <c r="P138" s="7"/>
      <c r="Q138" s="150">
        <v>50000</v>
      </c>
      <c r="R138" s="85">
        <v>38189.36</v>
      </c>
      <c r="S138" s="92">
        <f>R138/Q138*100</f>
        <v>76.37872</v>
      </c>
    </row>
    <row r="139" spans="9:19" ht="12.75">
      <c r="I139" s="16"/>
      <c r="J139" s="6"/>
      <c r="K139" s="136"/>
      <c r="L139" s="137" t="s">
        <v>236</v>
      </c>
      <c r="M139" s="7"/>
      <c r="N139" s="7"/>
      <c r="O139" s="7"/>
      <c r="P139" s="7"/>
      <c r="Q139" s="150"/>
      <c r="R139" s="85"/>
      <c r="S139" s="92"/>
    </row>
    <row r="140" spans="9:19" ht="12.75">
      <c r="I140" s="16"/>
      <c r="J140" s="6"/>
      <c r="K140" s="136"/>
      <c r="L140" s="137"/>
      <c r="M140" s="7"/>
      <c r="N140" s="7"/>
      <c r="O140" s="7"/>
      <c r="P140" s="7"/>
      <c r="Q140" s="150"/>
      <c r="R140" s="85"/>
      <c r="S140" s="92"/>
    </row>
    <row r="141" spans="9:19" ht="12.75">
      <c r="I141" s="16"/>
      <c r="J141" s="173"/>
      <c r="K141" s="21" t="s">
        <v>111</v>
      </c>
      <c r="L141" s="139" t="s">
        <v>63</v>
      </c>
      <c r="M141" s="174"/>
      <c r="N141" s="174"/>
      <c r="O141" s="174"/>
      <c r="P141" s="174"/>
      <c r="Q141" s="170">
        <v>0</v>
      </c>
      <c r="R141" s="171">
        <v>736.84</v>
      </c>
      <c r="S141" s="172">
        <v>0</v>
      </c>
    </row>
    <row r="142" spans="9:19" ht="12.75">
      <c r="I142" s="111"/>
      <c r="J142" s="112"/>
      <c r="K142" s="105"/>
      <c r="L142" s="59"/>
      <c r="M142" s="52"/>
      <c r="N142" s="52"/>
      <c r="O142" s="52"/>
      <c r="P142" s="52"/>
      <c r="Q142" s="44"/>
      <c r="R142" s="78"/>
      <c r="S142" s="43"/>
    </row>
    <row r="143" spans="9:19" ht="12.75">
      <c r="I143" s="111"/>
      <c r="J143" s="5" t="s">
        <v>27</v>
      </c>
      <c r="K143" s="136"/>
      <c r="L143" s="138" t="s">
        <v>92</v>
      </c>
      <c r="M143" s="4"/>
      <c r="N143" s="4"/>
      <c r="O143" s="4"/>
      <c r="P143" s="135"/>
      <c r="Q143" s="150"/>
      <c r="R143" s="85"/>
      <c r="S143" s="92"/>
    </row>
    <row r="144" spans="9:19" ht="12.75">
      <c r="I144" s="111"/>
      <c r="J144" s="5"/>
      <c r="K144" s="136"/>
      <c r="L144" s="138" t="s">
        <v>175</v>
      </c>
      <c r="M144" s="4"/>
      <c r="N144" s="4"/>
      <c r="O144" s="4"/>
      <c r="P144" s="135"/>
      <c r="Q144" s="150"/>
      <c r="R144" s="85"/>
      <c r="S144" s="92"/>
    </row>
    <row r="145" spans="9:19" ht="12.75">
      <c r="I145" s="111"/>
      <c r="J145" s="5"/>
      <c r="K145" s="136"/>
      <c r="L145" s="138" t="s">
        <v>174</v>
      </c>
      <c r="M145" s="4"/>
      <c r="N145" s="4"/>
      <c r="O145" s="4"/>
      <c r="P145" s="135"/>
      <c r="Q145" s="150"/>
      <c r="R145" s="85"/>
      <c r="S145" s="92"/>
    </row>
    <row r="146" spans="9:19" ht="12.75">
      <c r="I146" s="111"/>
      <c r="J146" s="5"/>
      <c r="K146" s="136"/>
      <c r="L146" s="138"/>
      <c r="M146" s="4"/>
      <c r="N146" s="4"/>
      <c r="O146" s="4"/>
      <c r="P146" s="135"/>
      <c r="Q146" s="150"/>
      <c r="R146" s="85"/>
      <c r="S146" s="92"/>
    </row>
    <row r="147" spans="9:19" ht="12.75">
      <c r="I147" s="111"/>
      <c r="J147" s="5"/>
      <c r="K147" s="136" t="s">
        <v>125</v>
      </c>
      <c r="L147" s="137" t="s">
        <v>28</v>
      </c>
      <c r="M147" s="7"/>
      <c r="N147" s="7"/>
      <c r="O147" s="7"/>
      <c r="P147" s="7"/>
      <c r="Q147" s="150">
        <v>3057000</v>
      </c>
      <c r="R147" s="85">
        <v>3108228.28</v>
      </c>
      <c r="S147" s="92">
        <f>R147/Q147*100</f>
        <v>101.67576970886489</v>
      </c>
    </row>
    <row r="148" spans="9:19" ht="12.75">
      <c r="I148" s="111"/>
      <c r="J148" s="5"/>
      <c r="K148" s="136"/>
      <c r="L148" s="137"/>
      <c r="M148" s="7"/>
      <c r="N148" s="7"/>
      <c r="O148" s="7"/>
      <c r="P148" s="7"/>
      <c r="Q148" s="150"/>
      <c r="R148" s="85"/>
      <c r="S148" s="92"/>
    </row>
    <row r="149" spans="9:19" ht="12.75">
      <c r="I149" s="111"/>
      <c r="J149" s="5"/>
      <c r="K149" s="136" t="s">
        <v>124</v>
      </c>
      <c r="L149" s="137" t="s">
        <v>29</v>
      </c>
      <c r="M149" s="7"/>
      <c r="N149" s="4"/>
      <c r="O149" s="4"/>
      <c r="P149" s="135"/>
      <c r="Q149" s="150">
        <v>20700</v>
      </c>
      <c r="R149" s="85">
        <v>21041.8</v>
      </c>
      <c r="S149" s="92">
        <f>R149/Q149*100</f>
        <v>101.65120772946858</v>
      </c>
    </row>
    <row r="150" spans="9:19" ht="12.75">
      <c r="I150" s="111"/>
      <c r="J150" s="5"/>
      <c r="K150" s="136"/>
      <c r="L150" s="138"/>
      <c r="M150" s="4"/>
      <c r="N150" s="4"/>
      <c r="O150" s="4"/>
      <c r="P150" s="135"/>
      <c r="Q150" s="150"/>
      <c r="R150" s="85"/>
      <c r="S150" s="92"/>
    </row>
    <row r="151" spans="9:19" ht="12.75">
      <c r="I151" s="111"/>
      <c r="J151" s="5"/>
      <c r="K151" s="136" t="s">
        <v>123</v>
      </c>
      <c r="L151" s="137" t="s">
        <v>30</v>
      </c>
      <c r="M151" s="7"/>
      <c r="N151" s="4"/>
      <c r="O151" s="4"/>
      <c r="P151" s="135"/>
      <c r="Q151" s="150">
        <v>13600</v>
      </c>
      <c r="R151" s="85">
        <v>13643.8</v>
      </c>
      <c r="S151" s="92">
        <f>R151/Q151*100</f>
        <v>100.3220588235294</v>
      </c>
    </row>
    <row r="152" spans="9:19" ht="12.75">
      <c r="I152" s="111"/>
      <c r="J152" s="5"/>
      <c r="K152" s="136"/>
      <c r="L152" s="138"/>
      <c r="M152" s="4"/>
      <c r="N152" s="4"/>
      <c r="O152" s="4"/>
      <c r="P152" s="135"/>
      <c r="Q152" s="150"/>
      <c r="R152" s="85"/>
      <c r="S152" s="92"/>
    </row>
    <row r="153" spans="9:19" ht="12.75">
      <c r="I153" s="111"/>
      <c r="J153" s="5"/>
      <c r="K153" s="136" t="s">
        <v>122</v>
      </c>
      <c r="L153" s="137" t="s">
        <v>80</v>
      </c>
      <c r="M153" s="7"/>
      <c r="N153" s="7"/>
      <c r="O153" s="7"/>
      <c r="P153" s="7"/>
      <c r="Q153" s="150">
        <v>70000</v>
      </c>
      <c r="R153" s="85">
        <v>68231.71</v>
      </c>
      <c r="S153" s="92">
        <f>R153/Q153*100</f>
        <v>97.47387142857143</v>
      </c>
    </row>
    <row r="154" spans="9:19" ht="12.75">
      <c r="I154" s="111"/>
      <c r="J154" s="5"/>
      <c r="K154" s="136"/>
      <c r="L154" s="175"/>
      <c r="M154" s="153"/>
      <c r="N154" s="153"/>
      <c r="O154" s="153"/>
      <c r="P154" s="7"/>
      <c r="Q154" s="150"/>
      <c r="R154" s="85"/>
      <c r="S154" s="92"/>
    </row>
    <row r="155" spans="9:19" ht="12.75">
      <c r="I155" s="111"/>
      <c r="J155" s="5"/>
      <c r="K155" s="136" t="s">
        <v>120</v>
      </c>
      <c r="L155" s="137" t="s">
        <v>32</v>
      </c>
      <c r="M155" s="7"/>
      <c r="N155" s="7"/>
      <c r="O155" s="7"/>
      <c r="P155" s="7"/>
      <c r="Q155" s="150">
        <v>0</v>
      </c>
      <c r="R155" s="85">
        <v>5980</v>
      </c>
      <c r="S155" s="92">
        <v>0</v>
      </c>
    </row>
    <row r="156" spans="9:19" ht="12.75">
      <c r="I156" s="111"/>
      <c r="J156" s="6"/>
      <c r="K156" s="136"/>
      <c r="L156" s="137"/>
      <c r="M156" s="7"/>
      <c r="N156" s="7"/>
      <c r="O156" s="7"/>
      <c r="P156" s="7"/>
      <c r="Q156" s="150"/>
      <c r="R156" s="85"/>
      <c r="S156" s="92"/>
    </row>
    <row r="157" spans="9:19" ht="12.75">
      <c r="I157" s="111"/>
      <c r="J157" s="6"/>
      <c r="K157" s="136" t="s">
        <v>110</v>
      </c>
      <c r="L157" s="137" t="s">
        <v>33</v>
      </c>
      <c r="M157" s="7"/>
      <c r="N157" s="7"/>
      <c r="O157" s="7"/>
      <c r="P157" s="7"/>
      <c r="Q157" s="150">
        <v>35000</v>
      </c>
      <c r="R157" s="85">
        <v>34499.41</v>
      </c>
      <c r="S157" s="92">
        <f>R157/Q157*100</f>
        <v>98.56974285714287</v>
      </c>
    </row>
    <row r="158" spans="9:19" ht="12.75">
      <c r="I158" s="111"/>
      <c r="J158" s="6"/>
      <c r="K158" s="136"/>
      <c r="L158" s="137"/>
      <c r="M158" s="7"/>
      <c r="N158" s="7"/>
      <c r="O158" s="7"/>
      <c r="P158" s="7"/>
      <c r="Q158" s="150"/>
      <c r="R158" s="85"/>
      <c r="S158" s="92"/>
    </row>
    <row r="159" spans="9:19" ht="12.75">
      <c r="I159" s="111"/>
      <c r="J159" s="6"/>
      <c r="K159" s="136" t="s">
        <v>111</v>
      </c>
      <c r="L159" s="137" t="s">
        <v>238</v>
      </c>
      <c r="M159" s="7"/>
      <c r="N159" s="7"/>
      <c r="O159" s="7"/>
      <c r="P159" s="7"/>
      <c r="Q159" s="150">
        <v>7000</v>
      </c>
      <c r="R159" s="85">
        <v>8564.29</v>
      </c>
      <c r="S159" s="92">
        <f>R159/Q159*100</f>
        <v>122.34700000000001</v>
      </c>
    </row>
    <row r="160" spans="9:19" ht="12.75">
      <c r="I160" s="111"/>
      <c r="J160" s="6"/>
      <c r="K160" s="136"/>
      <c r="L160" s="137"/>
      <c r="M160" s="7"/>
      <c r="N160" s="7"/>
      <c r="O160" s="7"/>
      <c r="P160" s="7"/>
      <c r="Q160" s="150"/>
      <c r="R160" s="85"/>
      <c r="S160" s="92"/>
    </row>
    <row r="161" spans="9:19" ht="12.75">
      <c r="I161" s="111"/>
      <c r="J161" s="6"/>
      <c r="K161" s="136" t="s">
        <v>184</v>
      </c>
      <c r="L161" s="137" t="s">
        <v>239</v>
      </c>
      <c r="M161" s="135"/>
      <c r="N161" s="135"/>
      <c r="O161" s="135"/>
      <c r="P161" s="135"/>
      <c r="Q161" s="150">
        <v>66336</v>
      </c>
      <c r="R161" s="85">
        <v>66336.8</v>
      </c>
      <c r="S161" s="92">
        <f>R161/Q161*100</f>
        <v>100.00120598166909</v>
      </c>
    </row>
    <row r="162" spans="9:19" ht="12.75">
      <c r="I162" s="111"/>
      <c r="J162" s="6"/>
      <c r="K162" s="136"/>
      <c r="L162" s="137" t="s">
        <v>240</v>
      </c>
      <c r="M162" s="135"/>
      <c r="N162" s="135"/>
      <c r="O162" s="135"/>
      <c r="P162" s="135"/>
      <c r="Q162" s="150"/>
      <c r="R162" s="85"/>
      <c r="S162" s="92"/>
    </row>
    <row r="163" spans="9:19" ht="12.75">
      <c r="I163" s="111"/>
      <c r="J163" s="6"/>
      <c r="K163" s="136"/>
      <c r="L163" s="137" t="s">
        <v>241</v>
      </c>
      <c r="M163" s="135"/>
      <c r="N163" s="135"/>
      <c r="O163" s="135"/>
      <c r="P163" s="176"/>
      <c r="Q163" s="177"/>
      <c r="R163" s="85"/>
      <c r="S163" s="92"/>
    </row>
    <row r="164" spans="9:19" ht="12.75">
      <c r="I164" s="111"/>
      <c r="J164" s="6"/>
      <c r="K164" s="136"/>
      <c r="L164" s="137" t="s">
        <v>242</v>
      </c>
      <c r="M164" s="135"/>
      <c r="N164" s="135"/>
      <c r="O164" s="135"/>
      <c r="P164" s="176"/>
      <c r="Q164" s="177"/>
      <c r="R164" s="85"/>
      <c r="S164" s="92"/>
    </row>
    <row r="165" spans="9:19" ht="12.75">
      <c r="I165" s="121"/>
      <c r="J165" s="117"/>
      <c r="K165" s="106"/>
      <c r="L165" s="122"/>
      <c r="M165" s="107"/>
      <c r="N165" s="107"/>
      <c r="O165" s="107"/>
      <c r="P165" s="67"/>
      <c r="Q165" s="48"/>
      <c r="R165" s="80"/>
      <c r="S165" s="45"/>
    </row>
    <row r="166" spans="9:19" ht="12.75">
      <c r="I166" s="111"/>
      <c r="J166" s="5" t="s">
        <v>147</v>
      </c>
      <c r="K166" s="136"/>
      <c r="L166" s="138" t="s">
        <v>179</v>
      </c>
      <c r="M166" s="176"/>
      <c r="N166" s="176"/>
      <c r="O166" s="176"/>
      <c r="P166" s="176"/>
      <c r="Q166" s="177"/>
      <c r="R166" s="85"/>
      <c r="S166" s="92"/>
    </row>
    <row r="167" spans="9:19" ht="12.75">
      <c r="I167" s="111"/>
      <c r="J167" s="6"/>
      <c r="K167" s="136"/>
      <c r="L167" s="138" t="s">
        <v>176</v>
      </c>
      <c r="M167" s="176"/>
      <c r="N167" s="176"/>
      <c r="O167" s="176"/>
      <c r="P167" s="176"/>
      <c r="Q167" s="177"/>
      <c r="R167" s="85"/>
      <c r="S167" s="92"/>
    </row>
    <row r="168" spans="9:19" ht="12.75">
      <c r="I168" s="111"/>
      <c r="J168" s="6"/>
      <c r="K168" s="136"/>
      <c r="L168" s="138" t="s">
        <v>177</v>
      </c>
      <c r="M168" s="176"/>
      <c r="N168" s="176"/>
      <c r="O168" s="176"/>
      <c r="P168" s="176"/>
      <c r="Q168" s="177"/>
      <c r="R168" s="85"/>
      <c r="S168" s="92"/>
    </row>
    <row r="169" spans="9:19" ht="12.75">
      <c r="I169" s="111"/>
      <c r="J169" s="6"/>
      <c r="K169" s="136"/>
      <c r="L169" s="138" t="s">
        <v>178</v>
      </c>
      <c r="M169" s="176"/>
      <c r="N169" s="176"/>
      <c r="O169" s="176"/>
      <c r="P169" s="176"/>
      <c r="Q169" s="177"/>
      <c r="R169" s="85"/>
      <c r="S169" s="92"/>
    </row>
    <row r="170" spans="9:19" ht="12.75">
      <c r="I170" s="111"/>
      <c r="J170" s="6"/>
      <c r="K170" s="136" t="s">
        <v>125</v>
      </c>
      <c r="L170" s="137" t="s">
        <v>28</v>
      </c>
      <c r="M170" s="7"/>
      <c r="N170" s="7"/>
      <c r="O170" s="7"/>
      <c r="P170" s="7"/>
      <c r="Q170" s="150">
        <v>1856000</v>
      </c>
      <c r="R170" s="85">
        <v>1908477.76</v>
      </c>
      <c r="S170" s="92">
        <f>R170/Q170*100</f>
        <v>102.82746551724138</v>
      </c>
    </row>
    <row r="171" spans="9:19" ht="12.75">
      <c r="I171" s="111"/>
      <c r="J171" s="6"/>
      <c r="K171" s="136"/>
      <c r="L171" s="137"/>
      <c r="M171" s="7"/>
      <c r="N171" s="7"/>
      <c r="O171" s="7"/>
      <c r="P171" s="7"/>
      <c r="Q171" s="150"/>
      <c r="R171" s="85"/>
      <c r="S171" s="92"/>
    </row>
    <row r="172" spans="9:19" ht="12.75">
      <c r="I172" s="111"/>
      <c r="J172" s="6"/>
      <c r="K172" s="136" t="s">
        <v>124</v>
      </c>
      <c r="L172" s="137" t="s">
        <v>29</v>
      </c>
      <c r="M172" s="7"/>
      <c r="N172" s="4"/>
      <c r="O172" s="4"/>
      <c r="P172" s="135"/>
      <c r="Q172" s="150">
        <v>254000</v>
      </c>
      <c r="R172" s="85">
        <v>266265.32</v>
      </c>
      <c r="S172" s="92">
        <f>R172/Q172*100</f>
        <v>104.82886614173228</v>
      </c>
    </row>
    <row r="173" spans="9:19" ht="12.75">
      <c r="I173" s="111"/>
      <c r="J173" s="6"/>
      <c r="K173" s="136"/>
      <c r="L173" s="138"/>
      <c r="M173" s="4"/>
      <c r="N173" s="4"/>
      <c r="O173" s="4"/>
      <c r="P173" s="135"/>
      <c r="Q173" s="150"/>
      <c r="R173" s="85"/>
      <c r="S173" s="92"/>
    </row>
    <row r="174" spans="9:19" ht="12.75">
      <c r="I174" s="111"/>
      <c r="J174" s="6"/>
      <c r="K174" s="136" t="s">
        <v>123</v>
      </c>
      <c r="L174" s="137" t="s">
        <v>30</v>
      </c>
      <c r="M174" s="7"/>
      <c r="N174" s="4"/>
      <c r="O174" s="4"/>
      <c r="P174" s="135"/>
      <c r="Q174" s="150">
        <v>3300</v>
      </c>
      <c r="R174" s="85">
        <v>3914.14</v>
      </c>
      <c r="S174" s="92">
        <f>R174/Q174*100</f>
        <v>118.61030303030302</v>
      </c>
    </row>
    <row r="175" spans="9:19" ht="12.75">
      <c r="I175" s="111"/>
      <c r="J175" s="6"/>
      <c r="K175" s="136"/>
      <c r="L175" s="138"/>
      <c r="M175" s="4"/>
      <c r="N175" s="4"/>
      <c r="O175" s="4"/>
      <c r="P175" s="135"/>
      <c r="Q175" s="150"/>
      <c r="R175" s="85"/>
      <c r="S175" s="92"/>
    </row>
    <row r="176" spans="9:19" ht="12.75">
      <c r="I176" s="111"/>
      <c r="J176" s="6"/>
      <c r="K176" s="136" t="s">
        <v>122</v>
      </c>
      <c r="L176" s="137" t="s">
        <v>80</v>
      </c>
      <c r="M176" s="7"/>
      <c r="N176" s="7"/>
      <c r="O176" s="7"/>
      <c r="P176" s="7"/>
      <c r="Q176" s="150">
        <v>380000</v>
      </c>
      <c r="R176" s="85">
        <v>386082.65</v>
      </c>
      <c r="S176" s="92">
        <f>R176/Q176*100</f>
        <v>101.60069736842105</v>
      </c>
    </row>
    <row r="177" spans="9:19" ht="12.75">
      <c r="I177" s="111"/>
      <c r="J177" s="6"/>
      <c r="K177" s="136"/>
      <c r="L177" s="175"/>
      <c r="M177" s="153"/>
      <c r="N177" s="153"/>
      <c r="O177" s="153"/>
      <c r="P177" s="7"/>
      <c r="Q177" s="150"/>
      <c r="R177" s="85"/>
      <c r="S177" s="92"/>
    </row>
    <row r="178" spans="9:19" ht="12.75">
      <c r="I178" s="111"/>
      <c r="J178" s="6"/>
      <c r="K178" s="136" t="s">
        <v>108</v>
      </c>
      <c r="L178" s="137" t="s">
        <v>31</v>
      </c>
      <c r="M178" s="7"/>
      <c r="N178" s="7"/>
      <c r="O178" s="7"/>
      <c r="P178" s="7"/>
      <c r="Q178" s="150">
        <v>45000</v>
      </c>
      <c r="R178" s="85">
        <v>45509.27</v>
      </c>
      <c r="S178" s="92">
        <f>R178/Q178*100</f>
        <v>101.1317111111111</v>
      </c>
    </row>
    <row r="179" spans="9:19" ht="12.75">
      <c r="I179" s="111"/>
      <c r="J179" s="6"/>
      <c r="K179" s="136"/>
      <c r="L179" s="137"/>
      <c r="M179" s="7"/>
      <c r="N179" s="7"/>
      <c r="O179" s="7"/>
      <c r="P179" s="7"/>
      <c r="Q179" s="150"/>
      <c r="R179" s="85"/>
      <c r="S179" s="92"/>
    </row>
    <row r="180" spans="9:19" ht="12.75">
      <c r="I180" s="111"/>
      <c r="J180" s="6"/>
      <c r="K180" s="136" t="s">
        <v>121</v>
      </c>
      <c r="L180" s="137" t="s">
        <v>98</v>
      </c>
      <c r="M180" s="7"/>
      <c r="N180" s="7"/>
      <c r="O180" s="7"/>
      <c r="P180" s="7"/>
      <c r="Q180" s="150">
        <v>0</v>
      </c>
      <c r="R180" s="85">
        <v>380</v>
      </c>
      <c r="S180" s="92">
        <v>0</v>
      </c>
    </row>
    <row r="181" spans="9:19" ht="12.75">
      <c r="I181" s="111"/>
      <c r="J181" s="6"/>
      <c r="K181" s="136"/>
      <c r="L181" s="138"/>
      <c r="M181" s="4"/>
      <c r="N181" s="7"/>
      <c r="O181" s="7"/>
      <c r="P181" s="7"/>
      <c r="Q181" s="150"/>
      <c r="R181" s="85"/>
      <c r="S181" s="92"/>
    </row>
    <row r="182" spans="9:19" ht="12.75">
      <c r="I182" s="111"/>
      <c r="J182" s="6"/>
      <c r="K182" s="136" t="s">
        <v>120</v>
      </c>
      <c r="L182" s="137" t="s">
        <v>32</v>
      </c>
      <c r="M182" s="7"/>
      <c r="N182" s="7"/>
      <c r="O182" s="7"/>
      <c r="P182" s="7"/>
      <c r="Q182" s="150">
        <v>38000</v>
      </c>
      <c r="R182" s="85">
        <v>38375</v>
      </c>
      <c r="S182" s="92">
        <f>R182/Q182*100</f>
        <v>100.98684210526316</v>
      </c>
    </row>
    <row r="183" spans="9:19" ht="12.75">
      <c r="I183" s="111"/>
      <c r="J183" s="6"/>
      <c r="K183" s="136"/>
      <c r="L183" s="137"/>
      <c r="M183" s="7"/>
      <c r="N183" s="7"/>
      <c r="O183" s="7"/>
      <c r="P183" s="7"/>
      <c r="Q183" s="150"/>
      <c r="R183" s="85"/>
      <c r="S183" s="92"/>
    </row>
    <row r="184" spans="9:19" ht="12.75">
      <c r="I184" s="111"/>
      <c r="J184" s="6"/>
      <c r="K184" s="136" t="s">
        <v>110</v>
      </c>
      <c r="L184" s="137" t="s">
        <v>33</v>
      </c>
      <c r="M184" s="7"/>
      <c r="N184" s="7"/>
      <c r="O184" s="7"/>
      <c r="P184" s="7"/>
      <c r="Q184" s="150">
        <v>600000</v>
      </c>
      <c r="R184" s="85">
        <v>658247.4</v>
      </c>
      <c r="S184" s="92">
        <f>R184/Q184*100</f>
        <v>109.70790000000001</v>
      </c>
    </row>
    <row r="185" spans="9:19" ht="12.75">
      <c r="I185" s="111"/>
      <c r="J185" s="6"/>
      <c r="K185" s="136"/>
      <c r="L185" s="137"/>
      <c r="M185" s="7"/>
      <c r="N185" s="7"/>
      <c r="O185" s="7"/>
      <c r="P185" s="7"/>
      <c r="Q185" s="150"/>
      <c r="R185" s="85"/>
      <c r="S185" s="92"/>
    </row>
    <row r="186" spans="9:19" ht="12.75">
      <c r="I186" s="111"/>
      <c r="J186" s="6"/>
      <c r="K186" s="136" t="s">
        <v>111</v>
      </c>
      <c r="L186" s="137" t="s">
        <v>34</v>
      </c>
      <c r="M186" s="7"/>
      <c r="N186" s="7"/>
      <c r="O186" s="7"/>
      <c r="P186" s="7"/>
      <c r="Q186" s="150">
        <v>30000</v>
      </c>
      <c r="R186" s="85">
        <v>37832.58</v>
      </c>
      <c r="S186" s="92">
        <f>R186/Q186*100</f>
        <v>126.10860000000001</v>
      </c>
    </row>
    <row r="187" spans="9:19" ht="12.75">
      <c r="I187" s="111"/>
      <c r="J187" s="6"/>
      <c r="K187" s="136"/>
      <c r="L187" s="137"/>
      <c r="M187" s="7"/>
      <c r="N187" s="7"/>
      <c r="O187" s="7"/>
      <c r="P187" s="7"/>
      <c r="Q187" s="150"/>
      <c r="R187" s="85"/>
      <c r="S187" s="92"/>
    </row>
    <row r="188" spans="9:19" ht="12.75">
      <c r="I188" s="111"/>
      <c r="J188" s="6"/>
      <c r="K188" s="136" t="s">
        <v>184</v>
      </c>
      <c r="L188" s="137" t="s">
        <v>239</v>
      </c>
      <c r="M188" s="135"/>
      <c r="N188" s="135"/>
      <c r="O188" s="135"/>
      <c r="P188" s="135"/>
      <c r="Q188" s="150">
        <v>95382</v>
      </c>
      <c r="R188" s="85">
        <v>95382.2</v>
      </c>
      <c r="S188" s="92">
        <f>R188/Q188*100</f>
        <v>100.00020968316873</v>
      </c>
    </row>
    <row r="189" spans="9:19" ht="12.75">
      <c r="I189" s="111"/>
      <c r="J189" s="6"/>
      <c r="K189" s="136"/>
      <c r="L189" s="137" t="s">
        <v>240</v>
      </c>
      <c r="M189" s="176"/>
      <c r="N189" s="176"/>
      <c r="O189" s="176"/>
      <c r="P189" s="176"/>
      <c r="Q189" s="177"/>
      <c r="R189" s="85"/>
      <c r="S189" s="92"/>
    </row>
    <row r="190" spans="9:19" ht="12.75">
      <c r="I190" s="111"/>
      <c r="J190" s="6"/>
      <c r="K190" s="136"/>
      <c r="L190" s="137" t="s">
        <v>241</v>
      </c>
      <c r="M190" s="176"/>
      <c r="N190" s="176"/>
      <c r="O190" s="176"/>
      <c r="P190" s="176"/>
      <c r="Q190" s="177"/>
      <c r="R190" s="85"/>
      <c r="S190" s="92"/>
    </row>
    <row r="191" spans="9:19" ht="12.75">
      <c r="I191" s="111"/>
      <c r="J191" s="6"/>
      <c r="K191" s="136"/>
      <c r="L191" s="137" t="s">
        <v>242</v>
      </c>
      <c r="M191" s="176"/>
      <c r="N191" s="176"/>
      <c r="O191" s="176"/>
      <c r="P191" s="176"/>
      <c r="Q191" s="177"/>
      <c r="R191" s="85"/>
      <c r="S191" s="92"/>
    </row>
    <row r="192" spans="9:19" ht="12.75">
      <c r="I192" s="111"/>
      <c r="J192" s="6"/>
      <c r="K192" s="21"/>
      <c r="L192" s="178"/>
      <c r="M192" s="179"/>
      <c r="N192" s="179"/>
      <c r="O192" s="179"/>
      <c r="P192" s="179"/>
      <c r="Q192" s="180"/>
      <c r="R192" s="171"/>
      <c r="S192" s="172"/>
    </row>
    <row r="193" spans="9:19" ht="12.75">
      <c r="I193" s="111"/>
      <c r="J193" s="112"/>
      <c r="K193" s="105"/>
      <c r="L193" s="68"/>
      <c r="M193" s="66"/>
      <c r="N193" s="66"/>
      <c r="O193" s="66"/>
      <c r="P193" s="66"/>
      <c r="Q193" s="47"/>
      <c r="R193" s="78"/>
      <c r="S193" s="43"/>
    </row>
    <row r="194" spans="9:19" ht="12.75">
      <c r="I194" s="16"/>
      <c r="J194" s="5" t="s">
        <v>35</v>
      </c>
      <c r="K194" s="136"/>
      <c r="L194" s="138" t="s">
        <v>36</v>
      </c>
      <c r="M194" s="4"/>
      <c r="N194" s="4"/>
      <c r="O194" s="4"/>
      <c r="P194" s="135"/>
      <c r="Q194" s="150"/>
      <c r="R194" s="85"/>
      <c r="S194" s="92"/>
    </row>
    <row r="195" spans="9:19" ht="12.75">
      <c r="I195" s="16"/>
      <c r="J195" s="5"/>
      <c r="K195" s="136"/>
      <c r="L195" s="138" t="s">
        <v>37</v>
      </c>
      <c r="M195" s="4"/>
      <c r="N195" s="4"/>
      <c r="O195" s="4"/>
      <c r="P195" s="135"/>
      <c r="Q195" s="150"/>
      <c r="R195" s="85"/>
      <c r="S195" s="92"/>
    </row>
    <row r="196" spans="9:19" ht="12.75">
      <c r="I196" s="16"/>
      <c r="J196" s="6"/>
      <c r="K196" s="136" t="s">
        <v>109</v>
      </c>
      <c r="L196" s="137" t="s">
        <v>38</v>
      </c>
      <c r="M196" s="7"/>
      <c r="N196" s="7"/>
      <c r="O196" s="7"/>
      <c r="P196" s="7"/>
      <c r="Q196" s="150">
        <v>60000</v>
      </c>
      <c r="R196" s="85">
        <v>58065.82</v>
      </c>
      <c r="S196" s="92">
        <f>R196/Q196*100</f>
        <v>96.77636666666668</v>
      </c>
    </row>
    <row r="197" spans="9:19" ht="12.75">
      <c r="I197" s="16"/>
      <c r="J197" s="6"/>
      <c r="K197" s="136"/>
      <c r="L197" s="137"/>
      <c r="M197" s="7"/>
      <c r="N197" s="7"/>
      <c r="O197" s="7"/>
      <c r="P197" s="7"/>
      <c r="Q197" s="150"/>
      <c r="R197" s="85"/>
      <c r="S197" s="92"/>
    </row>
    <row r="198" spans="9:19" ht="12.75">
      <c r="I198" s="16"/>
      <c r="J198" s="6"/>
      <c r="K198" s="136" t="s">
        <v>119</v>
      </c>
      <c r="L198" s="137" t="s">
        <v>39</v>
      </c>
      <c r="M198" s="7"/>
      <c r="N198" s="7"/>
      <c r="O198" s="7"/>
      <c r="P198" s="7"/>
      <c r="Q198" s="150">
        <v>65000</v>
      </c>
      <c r="R198" s="85">
        <v>55439.19</v>
      </c>
      <c r="S198" s="92">
        <f>R198/Q198*100</f>
        <v>85.29106153846155</v>
      </c>
    </row>
    <row r="199" spans="9:19" ht="12.75">
      <c r="I199" s="16"/>
      <c r="J199" s="6"/>
      <c r="K199" s="136"/>
      <c r="L199" s="137"/>
      <c r="M199" s="7"/>
      <c r="N199" s="7"/>
      <c r="O199" s="7"/>
      <c r="P199" s="7"/>
      <c r="Q199" s="150"/>
      <c r="R199" s="85"/>
      <c r="S199" s="92"/>
    </row>
    <row r="200" spans="9:19" ht="12.75">
      <c r="I200" s="16"/>
      <c r="J200" s="6"/>
      <c r="K200" s="136" t="s">
        <v>117</v>
      </c>
      <c r="L200" s="137" t="s">
        <v>271</v>
      </c>
      <c r="M200" s="7"/>
      <c r="N200" s="7"/>
      <c r="O200" s="7"/>
      <c r="P200" s="7"/>
      <c r="Q200" s="150">
        <v>145000</v>
      </c>
      <c r="R200" s="85">
        <v>147962.87</v>
      </c>
      <c r="S200" s="92">
        <f>R200/Q200*100</f>
        <v>102.04335862068965</v>
      </c>
    </row>
    <row r="201" spans="9:19" ht="12.75">
      <c r="I201" s="16"/>
      <c r="J201" s="6"/>
      <c r="K201" s="136"/>
      <c r="L201" s="137"/>
      <c r="M201" s="7"/>
      <c r="N201" s="7"/>
      <c r="O201" s="7"/>
      <c r="P201" s="7"/>
      <c r="Q201" s="150"/>
      <c r="R201" s="85"/>
      <c r="S201" s="92"/>
    </row>
    <row r="202" spans="9:19" ht="12.75">
      <c r="I202" s="16"/>
      <c r="J202" s="6"/>
      <c r="K202" s="136" t="s">
        <v>116</v>
      </c>
      <c r="L202" s="137" t="s">
        <v>321</v>
      </c>
      <c r="M202" s="7"/>
      <c r="N202" s="7"/>
      <c r="O202" s="7"/>
      <c r="P202" s="7"/>
      <c r="Q202" s="150">
        <v>156000</v>
      </c>
      <c r="R202" s="85">
        <v>166073.37</v>
      </c>
      <c r="S202" s="92">
        <f>R202/Q202*100</f>
        <v>106.45728846153845</v>
      </c>
    </row>
    <row r="203" spans="9:19" ht="12.75">
      <c r="I203" s="16"/>
      <c r="J203" s="6"/>
      <c r="K203" s="136"/>
      <c r="L203" s="137" t="s">
        <v>185</v>
      </c>
      <c r="M203" s="7"/>
      <c r="N203" s="7"/>
      <c r="O203" s="7"/>
      <c r="P203" s="7"/>
      <c r="Q203" s="150">
        <v>50000</v>
      </c>
      <c r="R203" s="85">
        <v>44134.61</v>
      </c>
      <c r="S203" s="92">
        <f>R203/Q203*100</f>
        <v>88.26922</v>
      </c>
    </row>
    <row r="204" spans="9:19" ht="12.75">
      <c r="I204" s="16"/>
      <c r="J204" s="6"/>
      <c r="K204" s="136"/>
      <c r="L204" s="137"/>
      <c r="M204" s="7"/>
      <c r="N204" s="7"/>
      <c r="O204" s="7"/>
      <c r="P204" s="7"/>
      <c r="Q204" s="150"/>
      <c r="R204" s="85"/>
      <c r="S204" s="92"/>
    </row>
    <row r="205" spans="9:19" ht="12.75">
      <c r="I205" s="16"/>
      <c r="J205" s="6"/>
      <c r="K205" s="136" t="s">
        <v>111</v>
      </c>
      <c r="L205" s="155" t="s">
        <v>165</v>
      </c>
      <c r="M205" s="181"/>
      <c r="N205" s="181"/>
      <c r="O205" s="181"/>
      <c r="P205" s="181"/>
      <c r="Q205" s="150">
        <v>0</v>
      </c>
      <c r="R205" s="182">
        <v>3393.8</v>
      </c>
      <c r="S205" s="92">
        <v>0</v>
      </c>
    </row>
    <row r="206" spans="9:19" ht="12.75">
      <c r="I206" s="16"/>
      <c r="J206" s="6"/>
      <c r="K206" s="136"/>
      <c r="L206" s="137"/>
      <c r="M206" s="7"/>
      <c r="N206" s="7"/>
      <c r="O206" s="7"/>
      <c r="P206" s="7"/>
      <c r="Q206" s="150"/>
      <c r="R206" s="182"/>
      <c r="S206" s="92"/>
    </row>
    <row r="207" spans="9:19" ht="12.75">
      <c r="I207" s="16"/>
      <c r="J207" s="6"/>
      <c r="K207" s="136" t="s">
        <v>112</v>
      </c>
      <c r="L207" s="155" t="s">
        <v>168</v>
      </c>
      <c r="M207" s="181"/>
      <c r="N207" s="181"/>
      <c r="O207" s="181"/>
      <c r="P207" s="181"/>
      <c r="Q207" s="150">
        <v>0</v>
      </c>
      <c r="R207" s="182">
        <v>45.36</v>
      </c>
      <c r="S207" s="92">
        <v>0</v>
      </c>
    </row>
    <row r="208" spans="9:19" ht="12.75">
      <c r="I208" s="183"/>
      <c r="J208" s="184"/>
      <c r="K208" s="185"/>
      <c r="L208" s="186"/>
      <c r="M208" s="186"/>
      <c r="N208" s="186"/>
      <c r="O208" s="186"/>
      <c r="P208" s="186"/>
      <c r="Q208" s="187"/>
      <c r="R208" s="188"/>
      <c r="S208" s="189"/>
    </row>
    <row r="209" spans="9:19" ht="12.75">
      <c r="I209" s="183"/>
      <c r="J209" s="190" t="s">
        <v>41</v>
      </c>
      <c r="K209" s="20"/>
      <c r="L209" s="4" t="s">
        <v>42</v>
      </c>
      <c r="M209" s="4"/>
      <c r="N209" s="4"/>
      <c r="O209" s="7"/>
      <c r="P209" s="7"/>
      <c r="Q209" s="150"/>
      <c r="R209" s="182"/>
      <c r="S209" s="92"/>
    </row>
    <row r="210" spans="9:19" ht="12.75">
      <c r="I210" s="183"/>
      <c r="J210" s="191"/>
      <c r="K210" s="20" t="s">
        <v>116</v>
      </c>
      <c r="L210" s="7" t="s">
        <v>243</v>
      </c>
      <c r="M210" s="7"/>
      <c r="N210" s="7"/>
      <c r="O210" s="161"/>
      <c r="P210" s="7"/>
      <c r="Q210" s="150">
        <v>0</v>
      </c>
      <c r="R210" s="182">
        <v>8959.4</v>
      </c>
      <c r="S210" s="92">
        <v>0</v>
      </c>
    </row>
    <row r="211" spans="9:19" ht="12.75">
      <c r="I211" s="183"/>
      <c r="J211" s="192"/>
      <c r="K211" s="22"/>
      <c r="L211" s="174"/>
      <c r="M211" s="174"/>
      <c r="N211" s="174"/>
      <c r="O211" s="174"/>
      <c r="P211" s="174"/>
      <c r="Q211" s="170"/>
      <c r="R211" s="193"/>
      <c r="S211" s="172"/>
    </row>
    <row r="212" spans="9:19" ht="12.75">
      <c r="I212" s="16"/>
      <c r="J212" s="5" t="s">
        <v>43</v>
      </c>
      <c r="K212" s="136"/>
      <c r="L212" s="138" t="s">
        <v>67</v>
      </c>
      <c r="M212" s="4"/>
      <c r="N212" s="4"/>
      <c r="O212" s="4"/>
      <c r="P212" s="135"/>
      <c r="Q212" s="150"/>
      <c r="R212" s="85"/>
      <c r="S212" s="92"/>
    </row>
    <row r="213" spans="9:19" ht="12.75">
      <c r="I213" s="16"/>
      <c r="J213" s="5"/>
      <c r="K213" s="136"/>
      <c r="L213" s="138" t="s">
        <v>68</v>
      </c>
      <c r="M213" s="4"/>
      <c r="N213" s="4"/>
      <c r="O213" s="4"/>
      <c r="P213" s="135"/>
      <c r="Q213" s="150"/>
      <c r="R213" s="85"/>
      <c r="S213" s="92"/>
    </row>
    <row r="214" spans="9:19" ht="12.75">
      <c r="I214" s="16"/>
      <c r="J214" s="6"/>
      <c r="K214" s="136" t="s">
        <v>115</v>
      </c>
      <c r="L214" s="137" t="s">
        <v>44</v>
      </c>
      <c r="M214" s="7"/>
      <c r="N214" s="7"/>
      <c r="O214" s="7"/>
      <c r="P214" s="7"/>
      <c r="Q214" s="150">
        <v>4935892</v>
      </c>
      <c r="R214" s="85">
        <v>5026882</v>
      </c>
      <c r="S214" s="92">
        <f>R214/Q214*100</f>
        <v>101.84343579640722</v>
      </c>
    </row>
    <row r="215" spans="9:19" ht="12.75">
      <c r="I215" s="16"/>
      <c r="J215" s="6"/>
      <c r="K215" s="136"/>
      <c r="L215" s="137"/>
      <c r="M215" s="7"/>
      <c r="N215" s="7"/>
      <c r="O215" s="7"/>
      <c r="P215" s="7"/>
      <c r="Q215" s="150"/>
      <c r="R215" s="85"/>
      <c r="S215" s="92"/>
    </row>
    <row r="216" spans="9:19" ht="12.75">
      <c r="I216" s="16"/>
      <c r="J216" s="6"/>
      <c r="K216" s="136" t="s">
        <v>114</v>
      </c>
      <c r="L216" s="137" t="s">
        <v>45</v>
      </c>
      <c r="M216" s="7"/>
      <c r="N216" s="7"/>
      <c r="O216" s="7"/>
      <c r="P216" s="7"/>
      <c r="Q216" s="150">
        <v>400000</v>
      </c>
      <c r="R216" s="85">
        <v>413776.73</v>
      </c>
      <c r="S216" s="92">
        <f>R216/Q216*100</f>
        <v>103.44418250000001</v>
      </c>
    </row>
    <row r="217" spans="9:19" ht="12.75">
      <c r="I217" s="111"/>
      <c r="J217" s="112"/>
      <c r="K217" s="105"/>
      <c r="L217" s="59"/>
      <c r="M217" s="52"/>
      <c r="N217" s="52"/>
      <c r="O217" s="52"/>
      <c r="P217" s="52"/>
      <c r="Q217" s="42"/>
      <c r="R217" s="78"/>
      <c r="S217" s="43"/>
    </row>
    <row r="218" spans="9:19" ht="12.75">
      <c r="I218" s="130" t="s">
        <v>46</v>
      </c>
      <c r="J218" s="10"/>
      <c r="K218" s="140"/>
      <c r="L218" s="141" t="s">
        <v>47</v>
      </c>
      <c r="M218" s="29"/>
      <c r="N218" s="29"/>
      <c r="O218" s="194"/>
      <c r="P218" s="195"/>
      <c r="Q218" s="30">
        <f>Q220+Q221+Q222+Q223+Q226+Q228+Q229+Q230</f>
        <v>10109464</v>
      </c>
      <c r="R218" s="158">
        <f>R220+R221+R222+R223+R226+R228+R229+R230</f>
        <v>10160209.120000001</v>
      </c>
      <c r="S218" s="134">
        <f>R218/Q218*100</f>
        <v>100.5019565824657</v>
      </c>
    </row>
    <row r="219" spans="9:19" ht="12.75">
      <c r="I219" s="111"/>
      <c r="J219" s="6"/>
      <c r="K219" s="136"/>
      <c r="L219" s="137" t="s">
        <v>48</v>
      </c>
      <c r="M219" s="7"/>
      <c r="N219" s="7"/>
      <c r="O219" s="7"/>
      <c r="P219" s="7"/>
      <c r="Q219" s="27"/>
      <c r="R219" s="85"/>
      <c r="S219" s="92"/>
    </row>
    <row r="220" spans="9:19" ht="12.75">
      <c r="I220" s="111"/>
      <c r="J220" s="5" t="s">
        <v>49</v>
      </c>
      <c r="K220" s="136" t="s">
        <v>113</v>
      </c>
      <c r="L220" s="138" t="s">
        <v>50</v>
      </c>
      <c r="M220" s="4"/>
      <c r="N220" s="4"/>
      <c r="O220" s="7"/>
      <c r="P220" s="7"/>
      <c r="Q220" s="27">
        <v>9296289</v>
      </c>
      <c r="R220" s="85">
        <v>9296289</v>
      </c>
      <c r="S220" s="92">
        <f>R220/Q220*100</f>
        <v>100</v>
      </c>
    </row>
    <row r="221" spans="9:19" ht="12.75">
      <c r="I221" s="111"/>
      <c r="J221" s="5" t="s">
        <v>322</v>
      </c>
      <c r="K221" s="136" t="s">
        <v>323</v>
      </c>
      <c r="L221" s="138" t="s">
        <v>324</v>
      </c>
      <c r="M221" s="4"/>
      <c r="N221" s="4"/>
      <c r="O221" s="7"/>
      <c r="P221" s="7"/>
      <c r="Q221" s="27">
        <v>14794</v>
      </c>
      <c r="R221" s="85">
        <v>14794</v>
      </c>
      <c r="S221" s="92">
        <f>R221/Q221*100</f>
        <v>100</v>
      </c>
    </row>
    <row r="222" spans="9:19" ht="12.75">
      <c r="I222" s="111"/>
      <c r="J222" s="5" t="s">
        <v>162</v>
      </c>
      <c r="K222" s="136" t="s">
        <v>113</v>
      </c>
      <c r="L222" s="138" t="s">
        <v>163</v>
      </c>
      <c r="M222" s="4"/>
      <c r="N222" s="4"/>
      <c r="O222" s="7"/>
      <c r="P222" s="7"/>
      <c r="Q222" s="27">
        <v>309320</v>
      </c>
      <c r="R222" s="85">
        <v>309320</v>
      </c>
      <c r="S222" s="92">
        <f>R222/Q222*100</f>
        <v>100</v>
      </c>
    </row>
    <row r="223" spans="9:19" ht="12.75">
      <c r="I223" s="111"/>
      <c r="J223" s="5" t="s">
        <v>148</v>
      </c>
      <c r="K223" s="136" t="s">
        <v>113</v>
      </c>
      <c r="L223" s="138" t="s">
        <v>164</v>
      </c>
      <c r="M223" s="153"/>
      <c r="N223" s="153"/>
      <c r="O223" s="7"/>
      <c r="P223" s="7"/>
      <c r="Q223" s="27">
        <v>15448</v>
      </c>
      <c r="R223" s="85">
        <v>15448</v>
      </c>
      <c r="S223" s="92">
        <f>R223/Q223*100</f>
        <v>100</v>
      </c>
    </row>
    <row r="224" spans="9:19" ht="12.75">
      <c r="I224" s="111"/>
      <c r="J224" s="5"/>
      <c r="K224" s="136"/>
      <c r="L224" s="175"/>
      <c r="M224" s="153"/>
      <c r="N224" s="153"/>
      <c r="O224" s="7"/>
      <c r="P224" s="7"/>
      <c r="Q224" s="27"/>
      <c r="R224" s="85"/>
      <c r="S224" s="92"/>
    </row>
    <row r="225" spans="9:21" ht="12.75">
      <c r="I225" s="111"/>
      <c r="J225" s="5" t="s">
        <v>51</v>
      </c>
      <c r="K225" s="136"/>
      <c r="L225" s="138" t="s">
        <v>52</v>
      </c>
      <c r="M225" s="4"/>
      <c r="N225" s="4"/>
      <c r="O225" s="7"/>
      <c r="P225" s="7"/>
      <c r="Q225" s="27"/>
      <c r="R225" s="85"/>
      <c r="S225" s="92"/>
      <c r="U225" s="93"/>
    </row>
    <row r="226" spans="9:19" ht="12.75">
      <c r="I226" s="111"/>
      <c r="J226" s="6"/>
      <c r="K226" s="136" t="s">
        <v>112</v>
      </c>
      <c r="L226" s="137" t="s">
        <v>53</v>
      </c>
      <c r="M226" s="7"/>
      <c r="N226" s="7"/>
      <c r="O226" s="7"/>
      <c r="P226" s="7"/>
      <c r="Q226" s="27">
        <v>10000</v>
      </c>
      <c r="R226" s="85">
        <v>60745.21</v>
      </c>
      <c r="S226" s="92">
        <f>R226/Q226*100</f>
        <v>607.4521</v>
      </c>
    </row>
    <row r="227" spans="9:19" ht="12.75">
      <c r="I227" s="111"/>
      <c r="J227" s="6"/>
      <c r="K227" s="136"/>
      <c r="L227" s="137"/>
      <c r="M227" s="7"/>
      <c r="N227" s="7"/>
      <c r="O227" s="7"/>
      <c r="P227" s="7"/>
      <c r="Q227" s="27"/>
      <c r="R227" s="85"/>
      <c r="S227" s="92"/>
    </row>
    <row r="228" spans="1:19" ht="12.75">
      <c r="A228" s="93"/>
      <c r="B228" s="93"/>
      <c r="C228" s="93"/>
      <c r="D228" s="93"/>
      <c r="E228" s="93"/>
      <c r="F228" s="93"/>
      <c r="G228" s="93"/>
      <c r="H228" s="93"/>
      <c r="I228" s="111"/>
      <c r="J228" s="6"/>
      <c r="K228" s="136" t="s">
        <v>103</v>
      </c>
      <c r="L228" s="137" t="s">
        <v>193</v>
      </c>
      <c r="M228" s="7"/>
      <c r="N228" s="7"/>
      <c r="O228" s="7"/>
      <c r="P228" s="7"/>
      <c r="Q228" s="27">
        <v>462949</v>
      </c>
      <c r="R228" s="85">
        <v>462949.01</v>
      </c>
      <c r="S228" s="92">
        <f>R228/Q228*100</f>
        <v>100.00000216006515</v>
      </c>
    </row>
    <row r="229" spans="1:19" ht="12.75">
      <c r="A229" s="93"/>
      <c r="B229" s="93"/>
      <c r="C229" s="93"/>
      <c r="D229" s="93"/>
      <c r="E229" s="93"/>
      <c r="F229" s="93"/>
      <c r="G229" s="93"/>
      <c r="H229" s="93"/>
      <c r="I229" s="111"/>
      <c r="J229" s="6"/>
      <c r="K229" s="136"/>
      <c r="L229" s="137" t="s">
        <v>244</v>
      </c>
      <c r="M229" s="7"/>
      <c r="N229" s="7"/>
      <c r="O229" s="7"/>
      <c r="P229" s="7"/>
      <c r="Q229" s="27">
        <v>114</v>
      </c>
      <c r="R229" s="85">
        <v>113.9</v>
      </c>
      <c r="S229" s="92">
        <f>R229/Q229*100</f>
        <v>99.91228070175438</v>
      </c>
    </row>
    <row r="230" spans="9:19" ht="39" customHeight="1">
      <c r="I230" s="111"/>
      <c r="J230" s="6"/>
      <c r="K230" s="136"/>
      <c r="L230" s="234" t="s">
        <v>325</v>
      </c>
      <c r="M230" s="235"/>
      <c r="N230" s="235"/>
      <c r="O230" s="235"/>
      <c r="P230" s="236"/>
      <c r="Q230" s="27">
        <v>550</v>
      </c>
      <c r="R230" s="85">
        <v>550</v>
      </c>
      <c r="S230" s="92">
        <f>R230/Q230*100</f>
        <v>100</v>
      </c>
    </row>
    <row r="231" spans="9:19" ht="12.75">
      <c r="I231" s="130" t="s">
        <v>54</v>
      </c>
      <c r="J231" s="10"/>
      <c r="K231" s="140"/>
      <c r="L231" s="141" t="s">
        <v>55</v>
      </c>
      <c r="M231" s="29"/>
      <c r="N231" s="29"/>
      <c r="O231" s="194"/>
      <c r="P231" s="195"/>
      <c r="Q231" s="133">
        <f>Q234+Q236+Q238+Q240+Q243+Q245+Q246+Q249+Q250+Q252+Q254+Q258+Q261+Q264+Q269+Q274+Q278+Q284+Q285</f>
        <v>869042</v>
      </c>
      <c r="R231" s="133">
        <f>R234+R236+R238+R240+R243+R245+R246+R249+R250+R252+R254+R258+R261+R264+R269+R274+R278+R284+R285</f>
        <v>888366.13</v>
      </c>
      <c r="S231" s="134">
        <f>R231/Q231*100</f>
        <v>102.22361289788064</v>
      </c>
    </row>
    <row r="232" spans="9:19" ht="12.75">
      <c r="I232" s="111"/>
      <c r="J232" s="5" t="s">
        <v>56</v>
      </c>
      <c r="K232" s="136"/>
      <c r="L232" s="138" t="s">
        <v>57</v>
      </c>
      <c r="M232" s="4"/>
      <c r="N232" s="135"/>
      <c r="O232" s="7"/>
      <c r="P232" s="7"/>
      <c r="Q232" s="27"/>
      <c r="R232" s="85"/>
      <c r="S232" s="92"/>
    </row>
    <row r="233" spans="9:19" ht="12.75">
      <c r="I233" s="111"/>
      <c r="J233" s="109"/>
      <c r="K233" s="105"/>
      <c r="L233" s="65"/>
      <c r="M233" s="61"/>
      <c r="N233" s="52"/>
      <c r="O233" s="52"/>
      <c r="P233" s="52"/>
      <c r="Q233" s="27"/>
      <c r="R233" s="78"/>
      <c r="S233" s="43"/>
    </row>
    <row r="234" spans="9:19" ht="12.75">
      <c r="I234" s="111"/>
      <c r="J234" s="109"/>
      <c r="K234" s="136" t="s">
        <v>104</v>
      </c>
      <c r="L234" s="137" t="s">
        <v>287</v>
      </c>
      <c r="M234" s="153"/>
      <c r="N234" s="7"/>
      <c r="O234" s="7"/>
      <c r="P234" s="52"/>
      <c r="Q234" s="27">
        <v>15730</v>
      </c>
      <c r="R234" s="85">
        <v>32035.9</v>
      </c>
      <c r="S234" s="92">
        <f>R234/Q234*100</f>
        <v>203.6611570247934</v>
      </c>
    </row>
    <row r="235" spans="9:19" ht="12.75">
      <c r="I235" s="111"/>
      <c r="J235" s="109"/>
      <c r="K235" s="136"/>
      <c r="L235" s="175"/>
      <c r="M235" s="153"/>
      <c r="N235" s="7"/>
      <c r="O235" s="7"/>
      <c r="P235" s="52"/>
      <c r="Q235" s="42"/>
      <c r="R235" s="85"/>
      <c r="S235" s="92"/>
    </row>
    <row r="236" spans="9:19" ht="12.75">
      <c r="I236" s="111"/>
      <c r="J236" s="109"/>
      <c r="K236" s="136" t="s">
        <v>106</v>
      </c>
      <c r="L236" s="137" t="s">
        <v>363</v>
      </c>
      <c r="M236" s="153"/>
      <c r="N236" s="7"/>
      <c r="O236" s="7"/>
      <c r="P236" s="52"/>
      <c r="Q236" s="27">
        <v>10800</v>
      </c>
      <c r="R236" s="85">
        <v>13876.37</v>
      </c>
      <c r="S236" s="92">
        <f>R236/Q236*100</f>
        <v>128.4849074074074</v>
      </c>
    </row>
    <row r="237" spans="9:19" ht="12.75">
      <c r="I237" s="111"/>
      <c r="J237" s="109"/>
      <c r="K237" s="105"/>
      <c r="L237" s="59"/>
      <c r="M237" s="61"/>
      <c r="N237" s="52"/>
      <c r="O237" s="52"/>
      <c r="P237" s="52"/>
      <c r="Q237" s="27"/>
      <c r="R237" s="85"/>
      <c r="S237" s="92"/>
    </row>
    <row r="238" spans="9:19" ht="12.75">
      <c r="I238" s="111"/>
      <c r="J238" s="109"/>
      <c r="K238" s="136" t="s">
        <v>145</v>
      </c>
      <c r="L238" s="137" t="s">
        <v>364</v>
      </c>
      <c r="M238" s="153"/>
      <c r="N238" s="7"/>
      <c r="O238" s="7"/>
      <c r="P238" s="7"/>
      <c r="Q238" s="27">
        <v>0</v>
      </c>
      <c r="R238" s="85">
        <v>472.5</v>
      </c>
      <c r="S238" s="92">
        <v>0</v>
      </c>
    </row>
    <row r="239" spans="9:19" ht="12.75">
      <c r="I239" s="111"/>
      <c r="J239" s="109"/>
      <c r="K239" s="105"/>
      <c r="L239" s="59"/>
      <c r="M239" s="61"/>
      <c r="N239" s="52"/>
      <c r="O239" s="52"/>
      <c r="P239" s="52"/>
      <c r="Q239" s="27"/>
      <c r="R239" s="85"/>
      <c r="S239" s="92"/>
    </row>
    <row r="240" spans="9:19" ht="12.75">
      <c r="I240" s="111"/>
      <c r="J240" s="109"/>
      <c r="K240" s="136" t="s">
        <v>112</v>
      </c>
      <c r="L240" s="137" t="s">
        <v>339</v>
      </c>
      <c r="M240" s="153"/>
      <c r="N240" s="7"/>
      <c r="O240" s="7"/>
      <c r="P240" s="7"/>
      <c r="Q240" s="27">
        <v>0</v>
      </c>
      <c r="R240" s="85">
        <v>1476.15</v>
      </c>
      <c r="S240" s="92">
        <v>0</v>
      </c>
    </row>
    <row r="241" spans="9:19" ht="12.75">
      <c r="I241" s="111"/>
      <c r="J241" s="109"/>
      <c r="K241" s="105"/>
      <c r="L241" s="65"/>
      <c r="M241" s="61"/>
      <c r="N241" s="52"/>
      <c r="O241" s="52"/>
      <c r="P241" s="52"/>
      <c r="Q241" s="42"/>
      <c r="R241" s="78"/>
      <c r="S241" s="43"/>
    </row>
    <row r="242" spans="9:19" ht="12.75">
      <c r="I242" s="111"/>
      <c r="J242" s="112"/>
      <c r="K242" s="136" t="s">
        <v>103</v>
      </c>
      <c r="L242" s="137" t="s">
        <v>73</v>
      </c>
      <c r="M242" s="7"/>
      <c r="N242" s="7"/>
      <c r="O242" s="151"/>
      <c r="P242" s="7"/>
      <c r="Q242" s="150"/>
      <c r="R242" s="85"/>
      <c r="S242" s="92"/>
    </row>
    <row r="243" spans="9:19" ht="12.75">
      <c r="I243" s="111"/>
      <c r="J243" s="112"/>
      <c r="K243" s="136"/>
      <c r="L243" s="137" t="s">
        <v>157</v>
      </c>
      <c r="M243" s="7"/>
      <c r="N243" s="7"/>
      <c r="O243" s="7"/>
      <c r="P243" s="7"/>
      <c r="Q243" s="150">
        <v>2000</v>
      </c>
      <c r="R243" s="85">
        <v>2116.93</v>
      </c>
      <c r="S243" s="92">
        <f>R243/Q243*100</f>
        <v>105.84649999999999</v>
      </c>
    </row>
    <row r="244" spans="9:19" ht="12.75">
      <c r="I244" s="111"/>
      <c r="J244" s="112"/>
      <c r="K244" s="136"/>
      <c r="L244" s="137" t="s">
        <v>246</v>
      </c>
      <c r="M244" s="7"/>
      <c r="N244" s="7"/>
      <c r="O244" s="7"/>
      <c r="P244" s="7"/>
      <c r="Q244" s="27"/>
      <c r="R244" s="85"/>
      <c r="S244" s="92"/>
    </row>
    <row r="245" spans="9:19" ht="12.75">
      <c r="I245" s="111"/>
      <c r="J245" s="112"/>
      <c r="K245" s="136"/>
      <c r="L245" s="137" t="s">
        <v>245</v>
      </c>
      <c r="M245" s="7"/>
      <c r="N245" s="7"/>
      <c r="O245" s="7"/>
      <c r="P245" s="7"/>
      <c r="Q245" s="27">
        <v>0</v>
      </c>
      <c r="R245" s="85">
        <v>3960.01</v>
      </c>
      <c r="S245" s="92">
        <v>0</v>
      </c>
    </row>
    <row r="246" spans="9:19" ht="12.75">
      <c r="I246" s="111"/>
      <c r="J246" s="112"/>
      <c r="K246" s="136"/>
      <c r="L246" s="137" t="s">
        <v>340</v>
      </c>
      <c r="M246" s="7"/>
      <c r="N246" s="7"/>
      <c r="O246" s="7"/>
      <c r="P246" s="7"/>
      <c r="Q246" s="27">
        <v>0</v>
      </c>
      <c r="R246" s="85">
        <v>1011.89</v>
      </c>
      <c r="S246" s="92">
        <v>0</v>
      </c>
    </row>
    <row r="247" spans="9:19" ht="12.75">
      <c r="I247" s="111"/>
      <c r="J247" s="112"/>
      <c r="K247" s="136" t="s">
        <v>105</v>
      </c>
      <c r="L247" s="137" t="s">
        <v>270</v>
      </c>
      <c r="M247" s="7"/>
      <c r="N247" s="7"/>
      <c r="O247" s="7"/>
      <c r="P247" s="7"/>
      <c r="Q247" s="42"/>
      <c r="R247" s="78"/>
      <c r="S247" s="43"/>
    </row>
    <row r="248" spans="9:19" ht="12.75">
      <c r="I248" s="111"/>
      <c r="J248" s="112"/>
      <c r="K248" s="136"/>
      <c r="L248" s="137" t="s">
        <v>326</v>
      </c>
      <c r="M248" s="7"/>
      <c r="N248" s="7"/>
      <c r="O248" s="7"/>
      <c r="P248" s="7"/>
      <c r="Q248" s="42"/>
      <c r="R248" s="78"/>
      <c r="S248" s="43"/>
    </row>
    <row r="249" spans="9:19" ht="26.25" customHeight="1">
      <c r="I249" s="111"/>
      <c r="J249" s="112"/>
      <c r="K249" s="136"/>
      <c r="L249" s="237" t="s">
        <v>337</v>
      </c>
      <c r="M249" s="238"/>
      <c r="N249" s="238"/>
      <c r="O249" s="238"/>
      <c r="P249" s="239"/>
      <c r="Q249" s="27">
        <v>6765</v>
      </c>
      <c r="R249" s="85">
        <v>6765</v>
      </c>
      <c r="S249" s="92">
        <f>R249/Q249*100</f>
        <v>100</v>
      </c>
    </row>
    <row r="250" spans="9:23" ht="24.75" customHeight="1">
      <c r="I250" s="111"/>
      <c r="J250" s="112"/>
      <c r="K250" s="136"/>
      <c r="L250" s="237" t="s">
        <v>338</v>
      </c>
      <c r="M250" s="238"/>
      <c r="N250" s="238"/>
      <c r="O250" s="238"/>
      <c r="P250" s="239"/>
      <c r="Q250" s="27">
        <v>14620</v>
      </c>
      <c r="R250" s="85">
        <v>7922.85</v>
      </c>
      <c r="S250" s="92">
        <f>R250/Q250*100</f>
        <v>54.19186046511628</v>
      </c>
      <c r="W250" s="33" t="s">
        <v>333</v>
      </c>
    </row>
    <row r="251" spans="9:19" ht="12.75">
      <c r="I251" s="111"/>
      <c r="J251" s="112"/>
      <c r="K251" s="105"/>
      <c r="L251" s="197"/>
      <c r="M251" s="198"/>
      <c r="N251" s="198"/>
      <c r="O251" s="198"/>
      <c r="P251" s="198"/>
      <c r="Q251" s="27"/>
      <c r="R251" s="78"/>
      <c r="S251" s="92"/>
    </row>
    <row r="252" spans="9:19" ht="51.75" customHeight="1">
      <c r="I252" s="111"/>
      <c r="J252" s="112"/>
      <c r="K252" s="136" t="s">
        <v>186</v>
      </c>
      <c r="L252" s="225" t="s">
        <v>327</v>
      </c>
      <c r="M252" s="226"/>
      <c r="N252" s="226"/>
      <c r="O252" s="226"/>
      <c r="P252" s="227"/>
      <c r="Q252" s="27">
        <v>20128</v>
      </c>
      <c r="R252" s="85">
        <v>19611.23</v>
      </c>
      <c r="S252" s="92">
        <f>R252/Q252*100</f>
        <v>97.43258147853736</v>
      </c>
    </row>
    <row r="253" spans="9:19" ht="12.75">
      <c r="I253" s="111"/>
      <c r="J253" s="112"/>
      <c r="K253" s="105"/>
      <c r="L253" s="59"/>
      <c r="M253" s="52"/>
      <c r="N253" s="52"/>
      <c r="O253" s="52"/>
      <c r="P253" s="52"/>
      <c r="Q253" s="42"/>
      <c r="R253" s="78"/>
      <c r="S253" s="43"/>
    </row>
    <row r="254" spans="9:19" ht="12.75">
      <c r="I254" s="111"/>
      <c r="J254" s="112"/>
      <c r="K254" s="136" t="s">
        <v>142</v>
      </c>
      <c r="L254" s="137" t="s">
        <v>328</v>
      </c>
      <c r="M254" s="7"/>
      <c r="N254" s="7"/>
      <c r="O254" s="7"/>
      <c r="P254" s="7"/>
      <c r="Q254" s="27">
        <v>700000</v>
      </c>
      <c r="R254" s="85">
        <v>700000</v>
      </c>
      <c r="S254" s="92">
        <f>R254/Q254*100</f>
        <v>100</v>
      </c>
    </row>
    <row r="255" spans="9:19" ht="12.75">
      <c r="I255" s="111"/>
      <c r="J255" s="112"/>
      <c r="K255" s="136"/>
      <c r="L255" s="137" t="s">
        <v>329</v>
      </c>
      <c r="M255" s="7"/>
      <c r="N255" s="7"/>
      <c r="O255" s="7"/>
      <c r="P255" s="7"/>
      <c r="Q255" s="27"/>
      <c r="R255" s="78"/>
      <c r="S255" s="43"/>
    </row>
    <row r="256" spans="9:19" ht="12.75">
      <c r="I256" s="111"/>
      <c r="J256" s="112"/>
      <c r="K256" s="105"/>
      <c r="L256" s="59"/>
      <c r="M256" s="52"/>
      <c r="N256" s="52"/>
      <c r="O256" s="52"/>
      <c r="P256" s="52"/>
      <c r="Q256" s="42"/>
      <c r="R256" s="78"/>
      <c r="S256" s="43"/>
    </row>
    <row r="257" spans="9:19" ht="12.75">
      <c r="I257" s="111"/>
      <c r="J257" s="5" t="s">
        <v>58</v>
      </c>
      <c r="K257" s="136"/>
      <c r="L257" s="138" t="s">
        <v>207</v>
      </c>
      <c r="M257" s="7"/>
      <c r="N257" s="7"/>
      <c r="O257" s="7"/>
      <c r="P257" s="7"/>
      <c r="Q257" s="27"/>
      <c r="R257" s="85"/>
      <c r="S257" s="92"/>
    </row>
    <row r="258" spans="9:19" ht="12.75">
      <c r="I258" s="111"/>
      <c r="J258" s="6"/>
      <c r="K258" s="136" t="s">
        <v>112</v>
      </c>
      <c r="L258" s="137" t="s">
        <v>247</v>
      </c>
      <c r="M258" s="7"/>
      <c r="N258" s="7"/>
      <c r="O258" s="7"/>
      <c r="P258" s="7"/>
      <c r="Q258" s="27">
        <v>0</v>
      </c>
      <c r="R258" s="85">
        <v>7.88</v>
      </c>
      <c r="S258" s="92">
        <v>0</v>
      </c>
    </row>
    <row r="259" spans="9:19" ht="12.75">
      <c r="I259" s="111"/>
      <c r="J259" s="6"/>
      <c r="K259" s="136"/>
      <c r="L259" s="137" t="s">
        <v>248</v>
      </c>
      <c r="M259" s="7"/>
      <c r="N259" s="7"/>
      <c r="O259" s="7"/>
      <c r="P259" s="7"/>
      <c r="Q259" s="27"/>
      <c r="R259" s="85"/>
      <c r="S259" s="92"/>
    </row>
    <row r="260" spans="9:19" ht="12.75">
      <c r="I260" s="111"/>
      <c r="J260" s="112"/>
      <c r="K260" s="105"/>
      <c r="L260" s="59"/>
      <c r="M260" s="52"/>
      <c r="N260" s="52"/>
      <c r="O260" s="52"/>
      <c r="P260" s="52"/>
      <c r="Q260" s="42"/>
      <c r="R260" s="78"/>
      <c r="S260" s="43"/>
    </row>
    <row r="261" spans="9:19" ht="39" customHeight="1">
      <c r="I261" s="111"/>
      <c r="J261" s="112"/>
      <c r="K261" s="136" t="s">
        <v>186</v>
      </c>
      <c r="L261" s="225" t="s">
        <v>330</v>
      </c>
      <c r="M261" s="226"/>
      <c r="N261" s="226"/>
      <c r="O261" s="226"/>
      <c r="P261" s="227"/>
      <c r="Q261" s="27">
        <v>10092</v>
      </c>
      <c r="R261" s="85">
        <v>7749.73</v>
      </c>
      <c r="S261" s="92">
        <f>R261/Q261*100</f>
        <v>76.79082441537851</v>
      </c>
    </row>
    <row r="262" spans="9:19" ht="12.75">
      <c r="I262" s="111"/>
      <c r="J262" s="112"/>
      <c r="K262" s="105"/>
      <c r="L262" s="59"/>
      <c r="M262" s="52"/>
      <c r="N262" s="52"/>
      <c r="O262" s="52"/>
      <c r="P262" s="52"/>
      <c r="Q262" s="42"/>
      <c r="R262" s="78"/>
      <c r="S262" s="43"/>
    </row>
    <row r="263" spans="9:19" ht="12.75">
      <c r="I263" s="111"/>
      <c r="J263" s="112"/>
      <c r="K263" s="105"/>
      <c r="L263" s="59"/>
      <c r="M263" s="52"/>
      <c r="N263" s="52"/>
      <c r="O263" s="52"/>
      <c r="P263" s="52"/>
      <c r="Q263" s="42"/>
      <c r="R263" s="78"/>
      <c r="S263" s="43"/>
    </row>
    <row r="264" spans="9:19" ht="12.75">
      <c r="I264" s="111"/>
      <c r="J264" s="112"/>
      <c r="K264" s="136" t="s">
        <v>149</v>
      </c>
      <c r="L264" s="137" t="s">
        <v>249</v>
      </c>
      <c r="M264" s="7"/>
      <c r="N264" s="7"/>
      <c r="O264" s="7"/>
      <c r="P264" s="7"/>
      <c r="Q264" s="27">
        <v>48840</v>
      </c>
      <c r="R264" s="85">
        <v>48825.52</v>
      </c>
      <c r="S264" s="92">
        <f>R264/Q264*100</f>
        <v>99.97035217035216</v>
      </c>
    </row>
    <row r="265" spans="9:19" ht="12.75">
      <c r="I265" s="111"/>
      <c r="J265" s="112"/>
      <c r="K265" s="136"/>
      <c r="L265" s="137" t="s">
        <v>217</v>
      </c>
      <c r="M265" s="7"/>
      <c r="N265" s="7"/>
      <c r="O265" s="7"/>
      <c r="P265" s="7"/>
      <c r="Q265" s="27"/>
      <c r="R265" s="85"/>
      <c r="S265" s="92"/>
    </row>
    <row r="266" spans="9:19" ht="12.75">
      <c r="I266" s="111"/>
      <c r="J266" s="112"/>
      <c r="K266" s="136"/>
      <c r="L266" s="137" t="s">
        <v>218</v>
      </c>
      <c r="M266" s="7"/>
      <c r="N266" s="7"/>
      <c r="O266" s="7"/>
      <c r="P266" s="7"/>
      <c r="Q266" s="27"/>
      <c r="R266" s="85"/>
      <c r="S266" s="92"/>
    </row>
    <row r="267" spans="9:19" ht="12.75">
      <c r="I267" s="111"/>
      <c r="J267" s="112"/>
      <c r="K267" s="136"/>
      <c r="L267" s="137" t="s">
        <v>219</v>
      </c>
      <c r="M267" s="7"/>
      <c r="N267" s="7"/>
      <c r="O267" s="7"/>
      <c r="P267" s="7"/>
      <c r="Q267" s="27"/>
      <c r="R267" s="85"/>
      <c r="S267" s="92"/>
    </row>
    <row r="268" spans="9:19" ht="12.75">
      <c r="I268" s="111"/>
      <c r="J268" s="112"/>
      <c r="K268" s="136"/>
      <c r="L268" s="137"/>
      <c r="M268" s="7"/>
      <c r="N268" s="7"/>
      <c r="O268" s="7"/>
      <c r="P268" s="7"/>
      <c r="Q268" s="27"/>
      <c r="R268" s="85"/>
      <c r="S268" s="92"/>
    </row>
    <row r="269" spans="9:19" ht="12.75">
      <c r="I269" s="111"/>
      <c r="J269" s="112"/>
      <c r="K269" s="136" t="s">
        <v>150</v>
      </c>
      <c r="L269" s="137" t="s">
        <v>216</v>
      </c>
      <c r="M269" s="7"/>
      <c r="N269" s="7"/>
      <c r="O269" s="7"/>
      <c r="P269" s="7"/>
      <c r="Q269" s="27">
        <v>16280</v>
      </c>
      <c r="R269" s="85">
        <v>16275.17</v>
      </c>
      <c r="S269" s="92">
        <f>R269/Q269*100</f>
        <v>99.9703316953317</v>
      </c>
    </row>
    <row r="270" spans="9:19" ht="12.75">
      <c r="I270" s="111"/>
      <c r="J270" s="112"/>
      <c r="K270" s="136"/>
      <c r="L270" s="137" t="s">
        <v>215</v>
      </c>
      <c r="M270" s="7"/>
      <c r="N270" s="7"/>
      <c r="O270" s="7"/>
      <c r="P270" s="7"/>
      <c r="Q270" s="27"/>
      <c r="R270" s="78"/>
      <c r="S270" s="43"/>
    </row>
    <row r="271" spans="9:19" ht="12.75">
      <c r="I271" s="111"/>
      <c r="J271" s="112"/>
      <c r="K271" s="136"/>
      <c r="L271" s="137" t="s">
        <v>180</v>
      </c>
      <c r="M271" s="7"/>
      <c r="N271" s="7"/>
      <c r="O271" s="7"/>
      <c r="P271" s="7"/>
      <c r="Q271" s="27"/>
      <c r="R271" s="78"/>
      <c r="S271" s="43"/>
    </row>
    <row r="272" spans="9:19" ht="12.75">
      <c r="I272" s="111"/>
      <c r="J272" s="112"/>
      <c r="K272" s="105"/>
      <c r="L272" s="59"/>
      <c r="M272" s="52"/>
      <c r="N272" s="52"/>
      <c r="O272" s="52"/>
      <c r="P272" s="52"/>
      <c r="Q272" s="42"/>
      <c r="R272" s="78"/>
      <c r="S272" s="43"/>
    </row>
    <row r="273" spans="9:19" ht="12.75">
      <c r="I273" s="111"/>
      <c r="J273" s="5" t="s">
        <v>130</v>
      </c>
      <c r="K273" s="136"/>
      <c r="L273" s="138" t="s">
        <v>208</v>
      </c>
      <c r="M273" s="7"/>
      <c r="N273" s="7"/>
      <c r="O273" s="7"/>
      <c r="P273" s="7"/>
      <c r="Q273" s="27"/>
      <c r="R273" s="78"/>
      <c r="S273" s="43"/>
    </row>
    <row r="274" spans="9:19" ht="12.75">
      <c r="I274" s="111"/>
      <c r="J274" s="5"/>
      <c r="K274" s="136" t="s">
        <v>104</v>
      </c>
      <c r="L274" s="137" t="s">
        <v>250</v>
      </c>
      <c r="M274" s="7"/>
      <c r="N274" s="7"/>
      <c r="O274" s="7"/>
      <c r="P274" s="7"/>
      <c r="Q274" s="27">
        <v>20500</v>
      </c>
      <c r="R274" s="85">
        <v>20489</v>
      </c>
      <c r="S274" s="92">
        <f>R274/Q274*100</f>
        <v>99.94634146341464</v>
      </c>
    </row>
    <row r="275" spans="9:19" ht="12.75">
      <c r="I275" s="111"/>
      <c r="J275" s="5"/>
      <c r="K275" s="136"/>
      <c r="L275" s="137" t="s">
        <v>251</v>
      </c>
      <c r="M275" s="7"/>
      <c r="N275" s="7"/>
      <c r="O275" s="7"/>
      <c r="P275" s="7"/>
      <c r="Q275" s="27"/>
      <c r="R275" s="78"/>
      <c r="S275" s="43"/>
    </row>
    <row r="276" spans="9:19" ht="12.75">
      <c r="I276" s="111"/>
      <c r="J276" s="5"/>
      <c r="K276" s="136"/>
      <c r="L276" s="137" t="s">
        <v>252</v>
      </c>
      <c r="M276" s="7"/>
      <c r="N276" s="7"/>
      <c r="O276" s="7"/>
      <c r="P276" s="7"/>
      <c r="Q276" s="27"/>
      <c r="R276" s="78"/>
      <c r="S276" s="43"/>
    </row>
    <row r="277" spans="9:19" ht="12" customHeight="1">
      <c r="I277" s="111"/>
      <c r="J277" s="109"/>
      <c r="K277" s="105"/>
      <c r="L277" s="59"/>
      <c r="M277" s="52"/>
      <c r="N277" s="52"/>
      <c r="O277" s="52"/>
      <c r="P277" s="52"/>
      <c r="Q277" s="42"/>
      <c r="R277" s="78"/>
      <c r="S277" s="43"/>
    </row>
    <row r="278" spans="9:19" ht="12.75">
      <c r="I278" s="111"/>
      <c r="J278" s="109"/>
      <c r="K278" s="136" t="s">
        <v>103</v>
      </c>
      <c r="L278" s="137" t="s">
        <v>134</v>
      </c>
      <c r="M278" s="7"/>
      <c r="N278" s="7"/>
      <c r="O278" s="7"/>
      <c r="P278" s="7"/>
      <c r="Q278" s="27">
        <v>0</v>
      </c>
      <c r="R278" s="85">
        <v>2483</v>
      </c>
      <c r="S278" s="92">
        <v>0</v>
      </c>
    </row>
    <row r="279" spans="9:19" ht="12.75">
      <c r="I279" s="111"/>
      <c r="J279" s="109"/>
      <c r="K279" s="136"/>
      <c r="L279" s="137" t="s">
        <v>181</v>
      </c>
      <c r="M279" s="7"/>
      <c r="N279" s="7"/>
      <c r="O279" s="7"/>
      <c r="P279" s="7"/>
      <c r="Q279" s="27"/>
      <c r="R279" s="85"/>
      <c r="S279" s="92"/>
    </row>
    <row r="280" spans="9:19" ht="12.75">
      <c r="I280" s="111"/>
      <c r="J280" s="109"/>
      <c r="K280" s="105"/>
      <c r="L280" s="59"/>
      <c r="M280" s="52"/>
      <c r="N280" s="52"/>
      <c r="O280" s="52"/>
      <c r="P280" s="52"/>
      <c r="Q280" s="42"/>
      <c r="R280" s="78"/>
      <c r="S280" s="43"/>
    </row>
    <row r="281" spans="9:19" ht="12.75">
      <c r="I281" s="111"/>
      <c r="J281" s="5" t="s">
        <v>331</v>
      </c>
      <c r="K281" s="136"/>
      <c r="L281" s="231" t="s">
        <v>332</v>
      </c>
      <c r="M281" s="232"/>
      <c r="N281" s="232"/>
      <c r="O281" s="232"/>
      <c r="P281" s="233"/>
      <c r="Q281" s="42"/>
      <c r="R281" s="78"/>
      <c r="S281" s="43"/>
    </row>
    <row r="282" spans="9:19" ht="12.75">
      <c r="I282" s="111"/>
      <c r="J282" s="109"/>
      <c r="K282" s="136" t="s">
        <v>105</v>
      </c>
      <c r="L282" s="137" t="s">
        <v>270</v>
      </c>
      <c r="M282" s="7"/>
      <c r="N282" s="7"/>
      <c r="O282" s="7"/>
      <c r="P282" s="52"/>
      <c r="Q282" s="42"/>
      <c r="R282" s="78"/>
      <c r="S282" s="43"/>
    </row>
    <row r="283" spans="9:19" ht="12.75">
      <c r="I283" s="111"/>
      <c r="J283" s="109"/>
      <c r="K283" s="105"/>
      <c r="L283" s="137" t="s">
        <v>326</v>
      </c>
      <c r="M283" s="7"/>
      <c r="N283" s="7"/>
      <c r="O283" s="7"/>
      <c r="P283" s="52"/>
      <c r="Q283" s="42"/>
      <c r="R283" s="78"/>
      <c r="S283" s="43"/>
    </row>
    <row r="284" spans="9:19" ht="26.25" customHeight="1">
      <c r="I284" s="111"/>
      <c r="J284" s="109"/>
      <c r="K284" s="105"/>
      <c r="L284" s="237" t="s">
        <v>335</v>
      </c>
      <c r="M284" s="238"/>
      <c r="N284" s="238"/>
      <c r="O284" s="238"/>
      <c r="P284" s="239"/>
      <c r="Q284" s="27">
        <v>2687</v>
      </c>
      <c r="R284" s="85">
        <v>2687</v>
      </c>
      <c r="S284" s="92">
        <f>R284/Q284*100</f>
        <v>100</v>
      </c>
    </row>
    <row r="285" spans="9:19" ht="26.25" customHeight="1">
      <c r="I285" s="111"/>
      <c r="J285" s="109"/>
      <c r="K285" s="105"/>
      <c r="L285" s="237" t="s">
        <v>336</v>
      </c>
      <c r="M285" s="238"/>
      <c r="N285" s="238"/>
      <c r="O285" s="238"/>
      <c r="P285" s="239"/>
      <c r="Q285" s="27">
        <v>600</v>
      </c>
      <c r="R285" s="85">
        <v>600</v>
      </c>
      <c r="S285" s="92">
        <f>R285/Q285*100</f>
        <v>100</v>
      </c>
    </row>
    <row r="286" spans="9:19" ht="12.75">
      <c r="I286" s="111"/>
      <c r="J286" s="109"/>
      <c r="K286" s="105"/>
      <c r="L286" s="59"/>
      <c r="M286" s="52"/>
      <c r="N286" s="52"/>
      <c r="O286" s="52"/>
      <c r="P286" s="52"/>
      <c r="Q286" s="42"/>
      <c r="R286" s="78"/>
      <c r="S286" s="43"/>
    </row>
    <row r="287" spans="9:19" ht="12.75">
      <c r="I287" s="130" t="s">
        <v>93</v>
      </c>
      <c r="J287" s="10"/>
      <c r="K287" s="140"/>
      <c r="L287" s="141" t="s">
        <v>94</v>
      </c>
      <c r="M287" s="29"/>
      <c r="N287" s="29"/>
      <c r="O287" s="195"/>
      <c r="P287" s="195"/>
      <c r="Q287" s="30">
        <f>Q293</f>
        <v>43788</v>
      </c>
      <c r="R287" s="133">
        <f>R290+R293+R294</f>
        <v>68497.11</v>
      </c>
      <c r="S287" s="134">
        <f>R287/Q287*100</f>
        <v>156.428953137846</v>
      </c>
    </row>
    <row r="288" spans="9:19" ht="12.75">
      <c r="I288" s="111"/>
      <c r="J288" s="6"/>
      <c r="K288" s="136"/>
      <c r="L288" s="137"/>
      <c r="M288" s="7"/>
      <c r="N288" s="7"/>
      <c r="O288" s="7"/>
      <c r="P288" s="7"/>
      <c r="Q288" s="27"/>
      <c r="R288" s="85"/>
      <c r="S288" s="92"/>
    </row>
    <row r="289" spans="9:19" ht="12.75">
      <c r="I289" s="111"/>
      <c r="J289" s="5" t="s">
        <v>85</v>
      </c>
      <c r="K289" s="136"/>
      <c r="L289" s="138" t="s">
        <v>20</v>
      </c>
      <c r="M289" s="4"/>
      <c r="N289" s="4"/>
      <c r="O289" s="7"/>
      <c r="P289" s="7"/>
      <c r="Q289" s="27"/>
      <c r="R289" s="85"/>
      <c r="S289" s="92"/>
    </row>
    <row r="290" spans="9:19" ht="12.75">
      <c r="I290" s="111"/>
      <c r="J290" s="6"/>
      <c r="K290" s="136" t="s">
        <v>145</v>
      </c>
      <c r="L290" s="137" t="s">
        <v>365</v>
      </c>
      <c r="M290" s="7"/>
      <c r="N290" s="7"/>
      <c r="O290" s="7"/>
      <c r="P290" s="7"/>
      <c r="Q290" s="27">
        <v>0</v>
      </c>
      <c r="R290" s="85">
        <v>15596.57</v>
      </c>
      <c r="S290" s="92">
        <v>0</v>
      </c>
    </row>
    <row r="291" spans="9:19" ht="12.75">
      <c r="I291" s="111"/>
      <c r="J291" s="6"/>
      <c r="K291" s="136"/>
      <c r="L291" s="137" t="s">
        <v>219</v>
      </c>
      <c r="M291" s="7"/>
      <c r="N291" s="7"/>
      <c r="O291" s="7"/>
      <c r="P291" s="7"/>
      <c r="Q291" s="27"/>
      <c r="R291" s="85"/>
      <c r="S291" s="92"/>
    </row>
    <row r="292" spans="9:19" ht="12.75">
      <c r="I292" s="111"/>
      <c r="J292" s="6"/>
      <c r="K292" s="136"/>
      <c r="L292" s="160"/>
      <c r="M292" s="7"/>
      <c r="N292" s="7"/>
      <c r="O292" s="7"/>
      <c r="P292" s="7"/>
      <c r="Q292" s="27"/>
      <c r="R292" s="85"/>
      <c r="S292" s="92"/>
    </row>
    <row r="293" spans="9:19" ht="12.75">
      <c r="I293" s="111"/>
      <c r="J293" s="6"/>
      <c r="K293" s="136" t="s">
        <v>103</v>
      </c>
      <c r="L293" s="137" t="s">
        <v>279</v>
      </c>
      <c r="M293" s="7"/>
      <c r="N293" s="7"/>
      <c r="O293" s="7" t="s">
        <v>253</v>
      </c>
      <c r="P293" s="7"/>
      <c r="Q293" s="27">
        <v>43788</v>
      </c>
      <c r="R293" s="85">
        <v>28623.76</v>
      </c>
      <c r="S293" s="92">
        <f>R293/Q293*100</f>
        <v>65.36895953229195</v>
      </c>
    </row>
    <row r="294" spans="9:19" ht="12.75">
      <c r="I294" s="111"/>
      <c r="J294" s="6"/>
      <c r="K294" s="136"/>
      <c r="L294" s="228" t="s">
        <v>334</v>
      </c>
      <c r="M294" s="229"/>
      <c r="N294" s="229"/>
      <c r="O294" s="229"/>
      <c r="P294" s="230"/>
      <c r="Q294" s="27">
        <v>0</v>
      </c>
      <c r="R294" s="85">
        <v>24276.78</v>
      </c>
      <c r="S294" s="92">
        <v>0</v>
      </c>
    </row>
    <row r="295" spans="9:19" ht="12.75">
      <c r="I295" s="111"/>
      <c r="J295" s="112"/>
      <c r="K295" s="105"/>
      <c r="L295" s="59"/>
      <c r="M295" s="52"/>
      <c r="N295" s="52"/>
      <c r="O295" s="52"/>
      <c r="P295" s="52"/>
      <c r="Q295" s="42"/>
      <c r="R295" s="78"/>
      <c r="S295" s="43"/>
    </row>
    <row r="296" spans="9:19" ht="12.75">
      <c r="I296" s="130" t="s">
        <v>88</v>
      </c>
      <c r="J296" s="10"/>
      <c r="K296" s="140"/>
      <c r="L296" s="141" t="s">
        <v>95</v>
      </c>
      <c r="M296" s="29"/>
      <c r="N296" s="29"/>
      <c r="O296" s="211"/>
      <c r="P296" s="194"/>
      <c r="Q296" s="30">
        <f>Q300+Q304+Q307+Q309+Q314+Q317+Q319+Q325+Q328+Q330+Q334+Q342+Q347+Q349+Q353</f>
        <v>5816549</v>
      </c>
      <c r="R296" s="158">
        <f>R300+R304+R307+R309+R314+R317+R319+R325+R328+R330+R334+R342+R347+R349+R353</f>
        <v>5768913.290000001</v>
      </c>
      <c r="S296" s="134">
        <f>R296/Q296*100</f>
        <v>99.18103139851485</v>
      </c>
    </row>
    <row r="297" spans="9:19" ht="12.75">
      <c r="I297" s="108"/>
      <c r="J297" s="109"/>
      <c r="K297" s="105"/>
      <c r="L297" s="58"/>
      <c r="M297" s="56"/>
      <c r="N297" s="56"/>
      <c r="O297" s="69"/>
      <c r="P297" s="61"/>
      <c r="Q297" s="46"/>
      <c r="R297" s="79"/>
      <c r="S297" s="49"/>
    </row>
    <row r="298" spans="9:19" ht="12.75">
      <c r="I298" s="108"/>
      <c r="J298" s="5"/>
      <c r="K298" s="136"/>
      <c r="L298" s="205" t="s">
        <v>366</v>
      </c>
      <c r="M298" s="206"/>
      <c r="N298" s="206"/>
      <c r="O298" s="209"/>
      <c r="P298" s="206"/>
      <c r="Q298" s="145"/>
      <c r="R298" s="146"/>
      <c r="S298" s="147"/>
    </row>
    <row r="299" spans="9:19" ht="12.75">
      <c r="I299" s="108"/>
      <c r="J299" s="5"/>
      <c r="K299" s="136"/>
      <c r="L299" s="205" t="s">
        <v>254</v>
      </c>
      <c r="M299" s="206"/>
      <c r="N299" s="206"/>
      <c r="O299" s="209"/>
      <c r="P299" s="206"/>
      <c r="Q299" s="145"/>
      <c r="R299" s="146"/>
      <c r="S299" s="147"/>
    </row>
    <row r="300" spans="9:19" ht="24.75" customHeight="1">
      <c r="I300" s="108"/>
      <c r="J300" s="5" t="s">
        <v>86</v>
      </c>
      <c r="K300" s="136" t="s">
        <v>102</v>
      </c>
      <c r="L300" s="254" t="s">
        <v>349</v>
      </c>
      <c r="M300" s="254"/>
      <c r="N300" s="254"/>
      <c r="O300" s="254"/>
      <c r="P300" s="255"/>
      <c r="Q300" s="27">
        <v>4559486</v>
      </c>
      <c r="R300" s="85">
        <v>4559427.36</v>
      </c>
      <c r="S300" s="92">
        <f>R300/Q300*100</f>
        <v>99.99871389011832</v>
      </c>
    </row>
    <row r="301" spans="9:19" ht="12.75">
      <c r="I301" s="111"/>
      <c r="J301" s="6"/>
      <c r="K301" s="136"/>
      <c r="L301" s="137"/>
      <c r="M301" s="153"/>
      <c r="N301" s="153"/>
      <c r="O301" s="199"/>
      <c r="P301" s="7"/>
      <c r="Q301" s="27"/>
      <c r="R301" s="85"/>
      <c r="S301" s="92"/>
    </row>
    <row r="302" spans="9:19" ht="12.75">
      <c r="I302" s="111"/>
      <c r="J302" s="5" t="s">
        <v>87</v>
      </c>
      <c r="K302" s="136" t="s">
        <v>102</v>
      </c>
      <c r="L302" s="138" t="s">
        <v>348</v>
      </c>
      <c r="M302" s="4"/>
      <c r="N302" s="4"/>
      <c r="O302" s="200"/>
      <c r="P302" s="135"/>
      <c r="Q302" s="27"/>
      <c r="R302" s="85"/>
      <c r="S302" s="92"/>
    </row>
    <row r="303" spans="9:19" ht="12.75">
      <c r="I303" s="123"/>
      <c r="J303" s="190"/>
      <c r="K303" s="201"/>
      <c r="L303" s="138" t="s">
        <v>69</v>
      </c>
      <c r="M303" s="4"/>
      <c r="N303" s="4"/>
      <c r="O303" s="200"/>
      <c r="P303" s="135"/>
      <c r="Q303" s="27"/>
      <c r="R303" s="85"/>
      <c r="S303" s="92"/>
    </row>
    <row r="304" spans="9:19" ht="12.75">
      <c r="I304" s="123"/>
      <c r="J304" s="190"/>
      <c r="K304" s="20"/>
      <c r="L304" s="138" t="s">
        <v>97</v>
      </c>
      <c r="M304" s="4"/>
      <c r="N304" s="4"/>
      <c r="O304" s="200"/>
      <c r="P304" s="135"/>
      <c r="Q304" s="27">
        <v>23935</v>
      </c>
      <c r="R304" s="85">
        <v>23748.73</v>
      </c>
      <c r="S304" s="92">
        <f>R304/Q304*100</f>
        <v>99.22176728640066</v>
      </c>
    </row>
    <row r="305" spans="9:19" ht="12.75">
      <c r="I305" s="111"/>
      <c r="J305" s="5"/>
      <c r="K305" s="136"/>
      <c r="L305" s="138"/>
      <c r="M305" s="4"/>
      <c r="N305" s="4"/>
      <c r="O305" s="200"/>
      <c r="P305" s="135"/>
      <c r="Q305" s="27"/>
      <c r="R305" s="85"/>
      <c r="S305" s="92"/>
    </row>
    <row r="306" spans="9:19" ht="12.75">
      <c r="I306" s="111"/>
      <c r="J306" s="5" t="s">
        <v>89</v>
      </c>
      <c r="K306" s="136" t="s">
        <v>102</v>
      </c>
      <c r="L306" s="138" t="s">
        <v>347</v>
      </c>
      <c r="M306" s="4"/>
      <c r="N306" s="4"/>
      <c r="O306" s="200"/>
      <c r="P306" s="135"/>
      <c r="Q306" s="27"/>
      <c r="R306" s="85"/>
      <c r="S306" s="92"/>
    </row>
    <row r="307" spans="9:19" ht="12.75">
      <c r="I307" s="111"/>
      <c r="J307" s="5"/>
      <c r="K307" s="136"/>
      <c r="L307" s="138" t="s">
        <v>196</v>
      </c>
      <c r="M307" s="4"/>
      <c r="N307" s="4"/>
      <c r="O307" s="200"/>
      <c r="P307" s="135"/>
      <c r="Q307" s="27">
        <v>137000</v>
      </c>
      <c r="R307" s="85">
        <v>137000</v>
      </c>
      <c r="S307" s="92">
        <f>R307/Q307*100</f>
        <v>100</v>
      </c>
    </row>
    <row r="308" spans="9:19" ht="12.75">
      <c r="I308" s="111"/>
      <c r="J308" s="5"/>
      <c r="K308" s="136"/>
      <c r="L308" s="138"/>
      <c r="M308" s="4"/>
      <c r="N308" s="4"/>
      <c r="O308" s="200"/>
      <c r="P308" s="135"/>
      <c r="Q308" s="27"/>
      <c r="R308" s="85"/>
      <c r="S308" s="92"/>
    </row>
    <row r="309" spans="9:19" ht="25.5" customHeight="1">
      <c r="I309" s="111"/>
      <c r="J309" s="5" t="s">
        <v>342</v>
      </c>
      <c r="K309" s="136" t="s">
        <v>102</v>
      </c>
      <c r="L309" s="248" t="s">
        <v>343</v>
      </c>
      <c r="M309" s="249"/>
      <c r="N309" s="249"/>
      <c r="O309" s="249"/>
      <c r="P309" s="250"/>
      <c r="Q309" s="27">
        <v>265996</v>
      </c>
      <c r="R309" s="85">
        <v>265996</v>
      </c>
      <c r="S309" s="92">
        <f>R309/Q309*100</f>
        <v>100</v>
      </c>
    </row>
    <row r="310" spans="9:19" ht="12.75">
      <c r="I310" s="111"/>
      <c r="J310" s="5"/>
      <c r="K310" s="136"/>
      <c r="L310" s="138"/>
      <c r="M310" s="4"/>
      <c r="N310" s="4"/>
      <c r="O310" s="200"/>
      <c r="P310" s="135"/>
      <c r="Q310" s="27"/>
      <c r="R310" s="85"/>
      <c r="S310" s="92"/>
    </row>
    <row r="311" spans="9:19" ht="12.75">
      <c r="I311" s="111"/>
      <c r="J311" s="5"/>
      <c r="K311" s="136"/>
      <c r="L311" s="205" t="s">
        <v>135</v>
      </c>
      <c r="M311" s="206"/>
      <c r="N311" s="206"/>
      <c r="O311" s="206"/>
      <c r="P311" s="206"/>
      <c r="Q311" s="27"/>
      <c r="R311" s="85"/>
      <c r="S311" s="92"/>
    </row>
    <row r="312" spans="9:19" ht="12.75">
      <c r="I312" s="111"/>
      <c r="J312" s="5"/>
      <c r="K312" s="136"/>
      <c r="L312" s="205" t="s">
        <v>341</v>
      </c>
      <c r="M312" s="207"/>
      <c r="N312" s="207"/>
      <c r="O312" s="208"/>
      <c r="P312" s="207"/>
      <c r="Q312" s="27"/>
      <c r="R312" s="85"/>
      <c r="S312" s="92"/>
    </row>
    <row r="313" spans="9:19" ht="12.75">
      <c r="I313" s="111"/>
      <c r="J313" s="5"/>
      <c r="K313" s="136"/>
      <c r="L313" s="137"/>
      <c r="M313" s="135"/>
      <c r="N313" s="135"/>
      <c r="O313" s="202"/>
      <c r="P313" s="135"/>
      <c r="Q313" s="27"/>
      <c r="R313" s="85"/>
      <c r="S313" s="92"/>
    </row>
    <row r="314" spans="9:19" s="31" customFormat="1" ht="12.75">
      <c r="I314" s="111"/>
      <c r="J314" s="5" t="s">
        <v>89</v>
      </c>
      <c r="K314" s="136" t="s">
        <v>105</v>
      </c>
      <c r="L314" s="138" t="s">
        <v>347</v>
      </c>
      <c r="M314" s="4"/>
      <c r="N314" s="4"/>
      <c r="O314" s="200"/>
      <c r="P314" s="135"/>
      <c r="Q314" s="27">
        <v>270502</v>
      </c>
      <c r="R314" s="85">
        <v>226404.54</v>
      </c>
      <c r="S314" s="92">
        <f>R314/Q314*100</f>
        <v>83.69791720578776</v>
      </c>
    </row>
    <row r="315" spans="9:19" s="31" customFormat="1" ht="12.75">
      <c r="I315" s="111"/>
      <c r="J315" s="5"/>
      <c r="K315" s="136"/>
      <c r="L315" s="138" t="s">
        <v>196</v>
      </c>
      <c r="M315" s="4"/>
      <c r="N315" s="4"/>
      <c r="O315" s="200"/>
      <c r="P315" s="135"/>
      <c r="Q315" s="27"/>
      <c r="R315" s="85"/>
      <c r="S315" s="92"/>
    </row>
    <row r="316" spans="9:19" ht="12.75">
      <c r="I316" s="111"/>
      <c r="J316" s="5"/>
      <c r="K316" s="136"/>
      <c r="L316" s="137"/>
      <c r="M316" s="135"/>
      <c r="N316" s="135"/>
      <c r="O316" s="202"/>
      <c r="P316" s="135"/>
      <c r="Q316" s="27"/>
      <c r="R316" s="85"/>
      <c r="S316" s="92"/>
    </row>
    <row r="317" spans="9:19" s="31" customFormat="1" ht="12.75">
      <c r="I317" s="111"/>
      <c r="J317" s="5" t="s">
        <v>90</v>
      </c>
      <c r="K317" s="136" t="s">
        <v>105</v>
      </c>
      <c r="L317" s="138" t="s">
        <v>345</v>
      </c>
      <c r="M317" s="4"/>
      <c r="N317" s="4"/>
      <c r="O317" s="200"/>
      <c r="P317" s="135"/>
      <c r="Q317" s="27">
        <v>183900</v>
      </c>
      <c r="R317" s="85">
        <v>180900</v>
      </c>
      <c r="S317" s="92">
        <f>R317/Q317*100</f>
        <v>98.36867862969005</v>
      </c>
    </row>
    <row r="318" spans="9:19" ht="12.75">
      <c r="I318" s="111"/>
      <c r="J318" s="5"/>
      <c r="K318" s="136"/>
      <c r="L318" s="203"/>
      <c r="M318" s="135"/>
      <c r="N318" s="135"/>
      <c r="O318" s="202"/>
      <c r="P318" s="135"/>
      <c r="Q318" s="27"/>
      <c r="R318" s="85"/>
      <c r="S318" s="92"/>
    </row>
    <row r="319" spans="9:19" ht="25.5" customHeight="1">
      <c r="I319" s="111"/>
      <c r="J319" s="5" t="s">
        <v>131</v>
      </c>
      <c r="K319" s="136" t="s">
        <v>105</v>
      </c>
      <c r="L319" s="256" t="s">
        <v>346</v>
      </c>
      <c r="M319" s="257"/>
      <c r="N319" s="257"/>
      <c r="O319" s="257"/>
      <c r="P319" s="258"/>
      <c r="Q319" s="204">
        <v>337500</v>
      </c>
      <c r="R319" s="171">
        <v>337500</v>
      </c>
      <c r="S319" s="172">
        <f>R319/Q319*100</f>
        <v>100</v>
      </c>
    </row>
    <row r="320" spans="9:19" ht="12.75">
      <c r="I320" s="111"/>
      <c r="J320" s="109"/>
      <c r="K320" s="105"/>
      <c r="L320" s="71"/>
      <c r="M320" s="57"/>
      <c r="N320" s="57"/>
      <c r="O320" s="70"/>
      <c r="P320" s="57"/>
      <c r="Q320" s="42"/>
      <c r="R320" s="78"/>
      <c r="S320" s="43"/>
    </row>
    <row r="321" spans="9:19" ht="12.75">
      <c r="I321" s="111"/>
      <c r="J321" s="109"/>
      <c r="K321" s="105"/>
      <c r="L321" s="71"/>
      <c r="M321" s="57"/>
      <c r="N321" s="57"/>
      <c r="O321" s="70"/>
      <c r="P321" s="57"/>
      <c r="Q321" s="42"/>
      <c r="R321" s="78"/>
      <c r="S321" s="43"/>
    </row>
    <row r="322" spans="9:19" ht="12.75">
      <c r="I322" s="111"/>
      <c r="J322" s="5" t="s">
        <v>86</v>
      </c>
      <c r="K322" s="105"/>
      <c r="L322" s="138" t="s">
        <v>344</v>
      </c>
      <c r="M322" s="4"/>
      <c r="N322" s="4"/>
      <c r="O322" s="200"/>
      <c r="P322" s="153"/>
      <c r="Q322" s="42"/>
      <c r="R322" s="78"/>
      <c r="S322" s="43"/>
    </row>
    <row r="323" spans="9:19" ht="12.75">
      <c r="I323" s="111"/>
      <c r="J323" s="109"/>
      <c r="K323" s="105"/>
      <c r="L323" s="138" t="s">
        <v>194</v>
      </c>
      <c r="M323" s="4"/>
      <c r="N323" s="4"/>
      <c r="O323" s="200"/>
      <c r="P323" s="4"/>
      <c r="Q323" s="42"/>
      <c r="R323" s="78"/>
      <c r="S323" s="43"/>
    </row>
    <row r="324" spans="9:19" ht="12.75">
      <c r="I324" s="111"/>
      <c r="J324" s="109"/>
      <c r="K324" s="105"/>
      <c r="L324" s="138" t="s">
        <v>195</v>
      </c>
      <c r="M324" s="4"/>
      <c r="N324" s="4"/>
      <c r="O324" s="200"/>
      <c r="P324" s="4"/>
      <c r="Q324" s="42"/>
      <c r="R324" s="78"/>
      <c r="S324" s="43"/>
    </row>
    <row r="325" spans="9:19" ht="24.75" customHeight="1">
      <c r="I325" s="111"/>
      <c r="J325" s="109"/>
      <c r="K325" s="136" t="s">
        <v>126</v>
      </c>
      <c r="L325" s="225" t="s">
        <v>367</v>
      </c>
      <c r="M325" s="226"/>
      <c r="N325" s="226"/>
      <c r="O325" s="226"/>
      <c r="P325" s="227"/>
      <c r="Q325" s="27">
        <v>0</v>
      </c>
      <c r="R325" s="85">
        <v>430.15</v>
      </c>
      <c r="S325" s="92">
        <v>0</v>
      </c>
    </row>
    <row r="326" spans="9:19" ht="12.75">
      <c r="I326" s="111"/>
      <c r="J326" s="109"/>
      <c r="K326" s="105"/>
      <c r="L326" s="71"/>
      <c r="M326" s="57"/>
      <c r="N326" s="57"/>
      <c r="O326" s="70"/>
      <c r="P326" s="57"/>
      <c r="Q326" s="42"/>
      <c r="R326" s="78"/>
      <c r="S326" s="43"/>
    </row>
    <row r="327" spans="9:19" ht="12.75">
      <c r="I327" s="123"/>
      <c r="J327" s="190" t="s">
        <v>90</v>
      </c>
      <c r="K327" s="20"/>
      <c r="L327" s="138" t="s">
        <v>345</v>
      </c>
      <c r="M327" s="4"/>
      <c r="N327" s="4"/>
      <c r="O327" s="200"/>
      <c r="P327" s="4"/>
      <c r="Q327" s="27"/>
      <c r="R327" s="85"/>
      <c r="S327" s="92"/>
    </row>
    <row r="328" spans="9:19" ht="12.75">
      <c r="I328" s="123"/>
      <c r="J328" s="190"/>
      <c r="K328" s="20" t="s">
        <v>112</v>
      </c>
      <c r="L328" s="137" t="s">
        <v>255</v>
      </c>
      <c r="M328" s="7"/>
      <c r="N328" s="7"/>
      <c r="O328" s="7"/>
      <c r="P328" s="7"/>
      <c r="Q328" s="27">
        <v>0</v>
      </c>
      <c r="R328" s="85">
        <v>292.22</v>
      </c>
      <c r="S328" s="92">
        <v>0</v>
      </c>
    </row>
    <row r="329" spans="9:19" ht="12.75">
      <c r="I329" s="123"/>
      <c r="J329" s="124"/>
      <c r="K329" s="110"/>
      <c r="L329" s="58"/>
      <c r="M329" s="56"/>
      <c r="N329" s="56"/>
      <c r="O329" s="69"/>
      <c r="P329" s="56"/>
      <c r="Q329" s="42"/>
      <c r="R329" s="78"/>
      <c r="S329" s="43"/>
    </row>
    <row r="330" spans="9:19" ht="12.75">
      <c r="I330" s="123"/>
      <c r="J330" s="125"/>
      <c r="K330" s="201" t="s">
        <v>103</v>
      </c>
      <c r="L330" s="137" t="s">
        <v>73</v>
      </c>
      <c r="M330" s="7"/>
      <c r="N330" s="7"/>
      <c r="O330" s="151"/>
      <c r="P330" s="7"/>
      <c r="Q330" s="27">
        <v>200</v>
      </c>
      <c r="R330" s="85">
        <v>164.49</v>
      </c>
      <c r="S330" s="92">
        <f>R330/Q330*100</f>
        <v>82.245</v>
      </c>
    </row>
    <row r="331" spans="9:19" ht="12.75">
      <c r="I331" s="123"/>
      <c r="J331" s="125"/>
      <c r="K331" s="110"/>
      <c r="L331" s="137" t="s">
        <v>157</v>
      </c>
      <c r="M331" s="7"/>
      <c r="N331" s="7"/>
      <c r="O331" s="7"/>
      <c r="P331" s="7"/>
      <c r="Q331" s="42"/>
      <c r="R331" s="78"/>
      <c r="S331" s="43"/>
    </row>
    <row r="332" spans="9:19" ht="12.75">
      <c r="I332" s="123"/>
      <c r="J332" s="125"/>
      <c r="K332" s="110"/>
      <c r="L332" s="137"/>
      <c r="M332" s="7"/>
      <c r="N332" s="7"/>
      <c r="O332" s="7"/>
      <c r="P332" s="7"/>
      <c r="Q332" s="42"/>
      <c r="R332" s="78"/>
      <c r="S332" s="43"/>
    </row>
    <row r="333" spans="9:19" ht="12.75">
      <c r="I333" s="123"/>
      <c r="J333" s="190" t="s">
        <v>152</v>
      </c>
      <c r="K333" s="20"/>
      <c r="L333" s="138" t="s">
        <v>197</v>
      </c>
      <c r="M333" s="7"/>
      <c r="N333" s="7"/>
      <c r="O333" s="7"/>
      <c r="P333" s="7"/>
      <c r="Q333" s="27"/>
      <c r="R333" s="85"/>
      <c r="S333" s="92"/>
    </row>
    <row r="334" spans="9:19" ht="12.75">
      <c r="I334" s="123"/>
      <c r="J334" s="190"/>
      <c r="K334" s="201" t="s">
        <v>106</v>
      </c>
      <c r="L334" s="137" t="s">
        <v>269</v>
      </c>
      <c r="M334" s="7"/>
      <c r="N334" s="7"/>
      <c r="O334" s="7"/>
      <c r="P334" s="7"/>
      <c r="Q334" s="27">
        <v>3000</v>
      </c>
      <c r="R334" s="85">
        <v>2019.81</v>
      </c>
      <c r="S334" s="92">
        <f>R334/Q334*100</f>
        <v>67.327</v>
      </c>
    </row>
    <row r="335" spans="9:19" ht="12.75">
      <c r="I335" s="123"/>
      <c r="J335" s="190"/>
      <c r="K335" s="201"/>
      <c r="L335" s="137" t="s">
        <v>268</v>
      </c>
      <c r="M335" s="7"/>
      <c r="N335" s="7"/>
      <c r="O335" s="7"/>
      <c r="P335" s="7"/>
      <c r="Q335" s="27"/>
      <c r="R335" s="85"/>
      <c r="S335" s="92"/>
    </row>
    <row r="336" spans="9:19" ht="12.75">
      <c r="I336" s="123"/>
      <c r="J336" s="190"/>
      <c r="K336" s="201"/>
      <c r="L336" s="137"/>
      <c r="M336" s="7"/>
      <c r="N336" s="7"/>
      <c r="O336" s="7"/>
      <c r="P336" s="7"/>
      <c r="Q336" s="27"/>
      <c r="R336" s="85"/>
      <c r="S336" s="92"/>
    </row>
    <row r="337" spans="9:19" ht="12.75">
      <c r="I337" s="123"/>
      <c r="J337" s="190" t="s">
        <v>131</v>
      </c>
      <c r="K337" s="201"/>
      <c r="L337" s="138" t="s">
        <v>294</v>
      </c>
      <c r="M337" s="7"/>
      <c r="N337" s="7"/>
      <c r="O337" s="7"/>
      <c r="P337" s="7"/>
      <c r="Q337" s="27"/>
      <c r="R337" s="85"/>
      <c r="S337" s="92"/>
    </row>
    <row r="338" spans="9:19" ht="12.75">
      <c r="I338" s="123"/>
      <c r="J338" s="190"/>
      <c r="K338" s="201"/>
      <c r="L338" s="137"/>
      <c r="M338" s="7"/>
      <c r="N338" s="7"/>
      <c r="O338" s="7"/>
      <c r="P338" s="7"/>
      <c r="Q338" s="27"/>
      <c r="R338" s="85"/>
      <c r="S338" s="92"/>
    </row>
    <row r="339" spans="9:19" ht="12.75">
      <c r="I339" s="123"/>
      <c r="J339" s="190"/>
      <c r="K339" s="201" t="s">
        <v>188</v>
      </c>
      <c r="L339" s="137" t="s">
        <v>290</v>
      </c>
      <c r="M339" s="7"/>
      <c r="N339" s="7"/>
      <c r="O339" s="7"/>
      <c r="P339" s="7"/>
      <c r="Q339" s="27"/>
      <c r="R339" s="85"/>
      <c r="S339" s="92"/>
    </row>
    <row r="340" spans="9:19" ht="12.75">
      <c r="I340" s="123"/>
      <c r="J340" s="190"/>
      <c r="K340" s="201"/>
      <c r="L340" s="137" t="s">
        <v>291</v>
      </c>
      <c r="M340" s="7"/>
      <c r="N340" s="7"/>
      <c r="O340" s="7"/>
      <c r="P340" s="7"/>
      <c r="Q340" s="27"/>
      <c r="R340" s="85"/>
      <c r="S340" s="92"/>
    </row>
    <row r="341" spans="9:19" ht="12.75">
      <c r="I341" s="123"/>
      <c r="J341" s="190"/>
      <c r="K341" s="201"/>
      <c r="L341" s="137" t="s">
        <v>256</v>
      </c>
      <c r="M341" s="7"/>
      <c r="N341" s="7"/>
      <c r="O341" s="7"/>
      <c r="P341" s="7"/>
      <c r="Q341" s="27"/>
      <c r="R341" s="85"/>
      <c r="S341" s="92"/>
    </row>
    <row r="342" spans="9:19" ht="12.75">
      <c r="I342" s="123"/>
      <c r="J342" s="190"/>
      <c r="K342" s="201"/>
      <c r="L342" s="137" t="s">
        <v>198</v>
      </c>
      <c r="M342" s="7"/>
      <c r="N342" s="7"/>
      <c r="O342" s="7"/>
      <c r="P342" s="7"/>
      <c r="Q342" s="27">
        <v>4000</v>
      </c>
      <c r="R342" s="85">
        <v>4000</v>
      </c>
      <c r="S342" s="92">
        <f>R342/Q342*100</f>
        <v>100</v>
      </c>
    </row>
    <row r="343" spans="9:19" ht="12.75">
      <c r="I343" s="123"/>
      <c r="J343" s="190"/>
      <c r="K343" s="201"/>
      <c r="L343" s="137"/>
      <c r="M343" s="7"/>
      <c r="N343" s="7"/>
      <c r="O343" s="7"/>
      <c r="P343" s="7"/>
      <c r="Q343" s="27"/>
      <c r="R343" s="85"/>
      <c r="S343" s="92"/>
    </row>
    <row r="344" spans="9:19" ht="12.75">
      <c r="I344" s="123"/>
      <c r="J344" s="190"/>
      <c r="K344" s="201" t="s">
        <v>187</v>
      </c>
      <c r="L344" s="137" t="s">
        <v>288</v>
      </c>
      <c r="M344" s="7"/>
      <c r="N344" s="7"/>
      <c r="O344" s="7"/>
      <c r="P344" s="157"/>
      <c r="Q344" s="27"/>
      <c r="R344" s="85"/>
      <c r="S344" s="92"/>
    </row>
    <row r="345" spans="9:19" ht="12.75">
      <c r="I345" s="123"/>
      <c r="J345" s="190"/>
      <c r="K345" s="201"/>
      <c r="L345" s="137" t="s">
        <v>350</v>
      </c>
      <c r="M345" s="7"/>
      <c r="N345" s="7"/>
      <c r="O345" s="7"/>
      <c r="P345" s="7"/>
      <c r="Q345" s="27"/>
      <c r="R345" s="85"/>
      <c r="S345" s="92"/>
    </row>
    <row r="346" spans="9:19" ht="12.75">
      <c r="I346" s="123"/>
      <c r="J346" s="190"/>
      <c r="K346" s="201"/>
      <c r="L346" s="160" t="s">
        <v>289</v>
      </c>
      <c r="M346" s="7"/>
      <c r="N346" s="7"/>
      <c r="O346" s="7"/>
      <c r="P346" s="7"/>
      <c r="Q346" s="27"/>
      <c r="R346" s="85"/>
      <c r="S346" s="92"/>
    </row>
    <row r="347" spans="9:19" ht="12.75">
      <c r="I347" s="123"/>
      <c r="J347" s="190"/>
      <c r="K347" s="201"/>
      <c r="L347" s="160" t="s">
        <v>280</v>
      </c>
      <c r="M347" s="7"/>
      <c r="N347" s="7"/>
      <c r="O347" s="7"/>
      <c r="P347" s="7"/>
      <c r="Q347" s="27">
        <v>6000</v>
      </c>
      <c r="R347" s="85">
        <v>6000</v>
      </c>
      <c r="S347" s="92">
        <f>R347/Q347*100</f>
        <v>100</v>
      </c>
    </row>
    <row r="348" spans="9:19" ht="12.75">
      <c r="I348" s="123"/>
      <c r="J348" s="191"/>
      <c r="K348" s="201"/>
      <c r="L348" s="137"/>
      <c r="M348" s="7"/>
      <c r="N348" s="7"/>
      <c r="O348" s="7"/>
      <c r="P348" s="7"/>
      <c r="Q348" s="27"/>
      <c r="R348" s="85"/>
      <c r="S348" s="92"/>
    </row>
    <row r="349" spans="9:19" ht="12.75">
      <c r="I349" s="123"/>
      <c r="J349" s="191"/>
      <c r="K349" s="201" t="s">
        <v>100</v>
      </c>
      <c r="L349" s="137" t="s">
        <v>199</v>
      </c>
      <c r="M349" s="7"/>
      <c r="N349" s="7"/>
      <c r="O349" s="7"/>
      <c r="P349" s="7"/>
      <c r="Q349" s="27">
        <v>129</v>
      </c>
      <c r="R349" s="85">
        <v>129</v>
      </c>
      <c r="S349" s="92">
        <f>R349/Q349*100</f>
        <v>100</v>
      </c>
    </row>
    <row r="350" spans="9:19" s="35" customFormat="1" ht="12.75">
      <c r="I350" s="123"/>
      <c r="J350" s="191"/>
      <c r="K350" s="201"/>
      <c r="L350" s="137" t="s">
        <v>200</v>
      </c>
      <c r="M350" s="7"/>
      <c r="N350" s="7"/>
      <c r="O350" s="7"/>
      <c r="P350" s="7"/>
      <c r="Q350" s="27"/>
      <c r="R350" s="85"/>
      <c r="S350" s="92"/>
    </row>
    <row r="351" spans="9:19" s="35" customFormat="1" ht="12.75">
      <c r="I351" s="123"/>
      <c r="J351" s="191"/>
      <c r="K351" s="201"/>
      <c r="L351" s="137" t="s">
        <v>201</v>
      </c>
      <c r="M351" s="7"/>
      <c r="N351" s="7"/>
      <c r="O351" s="7"/>
      <c r="P351" s="7"/>
      <c r="Q351" s="27"/>
      <c r="R351" s="85"/>
      <c r="S351" s="92"/>
    </row>
    <row r="352" spans="9:19" s="35" customFormat="1" ht="12.75">
      <c r="I352" s="123"/>
      <c r="J352" s="191"/>
      <c r="K352" s="201"/>
      <c r="L352" s="137"/>
      <c r="M352" s="7"/>
      <c r="N352" s="7"/>
      <c r="O352" s="7"/>
      <c r="P352" s="7"/>
      <c r="Q352" s="27"/>
      <c r="R352" s="85"/>
      <c r="S352" s="92"/>
    </row>
    <row r="353" spans="9:19" s="35" customFormat="1" ht="50.25" customHeight="1">
      <c r="I353" s="123"/>
      <c r="J353" s="191"/>
      <c r="K353" s="201" t="s">
        <v>351</v>
      </c>
      <c r="L353" s="225" t="s">
        <v>352</v>
      </c>
      <c r="M353" s="226"/>
      <c r="N353" s="226"/>
      <c r="O353" s="226"/>
      <c r="P353" s="227"/>
      <c r="Q353" s="27">
        <v>24901</v>
      </c>
      <c r="R353" s="85">
        <v>24900.99</v>
      </c>
      <c r="S353" s="92">
        <f>R353/Q353*100</f>
        <v>99.99995984097025</v>
      </c>
    </row>
    <row r="354" spans="9:19" s="35" customFormat="1" ht="12.75">
      <c r="I354" s="123"/>
      <c r="J354" s="191"/>
      <c r="K354" s="201"/>
      <c r="L354" s="137"/>
      <c r="M354" s="7"/>
      <c r="N354" s="7"/>
      <c r="O354" s="7"/>
      <c r="P354" s="7"/>
      <c r="Q354" s="150"/>
      <c r="R354" s="85"/>
      <c r="S354" s="92"/>
    </row>
    <row r="355" spans="9:19" ht="12.75">
      <c r="I355" s="128"/>
      <c r="J355" s="126"/>
      <c r="K355" s="129"/>
      <c r="L355" s="64"/>
      <c r="M355" s="63"/>
      <c r="N355" s="63"/>
      <c r="O355" s="63"/>
      <c r="P355" s="63"/>
      <c r="Q355" s="119"/>
      <c r="R355" s="80"/>
      <c r="S355" s="45"/>
    </row>
    <row r="356" spans="9:19" ht="12.75">
      <c r="I356" s="14" t="s">
        <v>156</v>
      </c>
      <c r="J356" s="210"/>
      <c r="K356" s="131"/>
      <c r="L356" s="141" t="s">
        <v>166</v>
      </c>
      <c r="M356" s="29"/>
      <c r="N356" s="29"/>
      <c r="O356" s="211"/>
      <c r="P356" s="29"/>
      <c r="Q356" s="30">
        <f>Q358+Q363</f>
        <v>242300</v>
      </c>
      <c r="R356" s="158">
        <f>R358+R363</f>
        <v>242300</v>
      </c>
      <c r="S356" s="212">
        <f>R356/Q356*100</f>
        <v>100</v>
      </c>
    </row>
    <row r="357" spans="9:19" ht="12.75">
      <c r="I357" s="213"/>
      <c r="J357" s="190" t="s">
        <v>151</v>
      </c>
      <c r="K357" s="20"/>
      <c r="L357" s="138" t="s">
        <v>209</v>
      </c>
      <c r="M357" s="4"/>
      <c r="N357" s="4"/>
      <c r="O357" s="200"/>
      <c r="P357" s="4"/>
      <c r="Q357" s="27"/>
      <c r="R357" s="85"/>
      <c r="S357" s="92"/>
    </row>
    <row r="358" spans="9:19" ht="12.75">
      <c r="I358" s="213"/>
      <c r="J358" s="190"/>
      <c r="K358" s="20" t="s">
        <v>105</v>
      </c>
      <c r="L358" s="137" t="s">
        <v>160</v>
      </c>
      <c r="M358" s="4"/>
      <c r="N358" s="4"/>
      <c r="O358" s="200"/>
      <c r="P358" s="4"/>
      <c r="Q358" s="27">
        <v>218357</v>
      </c>
      <c r="R358" s="85">
        <v>218357</v>
      </c>
      <c r="S358" s="92">
        <f>R358/Q358*100</f>
        <v>100</v>
      </c>
    </row>
    <row r="359" spans="9:19" ht="12.75">
      <c r="I359" s="183"/>
      <c r="J359" s="190"/>
      <c r="K359" s="20"/>
      <c r="L359" s="137" t="s">
        <v>161</v>
      </c>
      <c r="M359" s="4"/>
      <c r="N359" s="4"/>
      <c r="O359" s="200"/>
      <c r="P359" s="4"/>
      <c r="Q359" s="27"/>
      <c r="R359" s="85"/>
      <c r="S359" s="92"/>
    </row>
    <row r="360" spans="9:19" ht="12" customHeight="1">
      <c r="I360" s="183"/>
      <c r="J360" s="190"/>
      <c r="K360" s="20"/>
      <c r="L360" s="160" t="s">
        <v>202</v>
      </c>
      <c r="M360" s="4"/>
      <c r="N360" s="4"/>
      <c r="O360" s="200"/>
      <c r="P360" s="4"/>
      <c r="Q360" s="27"/>
      <c r="R360" s="85"/>
      <c r="S360" s="92"/>
    </row>
    <row r="361" spans="9:19" ht="12" customHeight="1">
      <c r="I361" s="183"/>
      <c r="J361" s="190"/>
      <c r="K361" s="20"/>
      <c r="L361" s="160"/>
      <c r="M361" s="4"/>
      <c r="N361" s="4"/>
      <c r="O361" s="200"/>
      <c r="P361" s="4"/>
      <c r="Q361" s="27"/>
      <c r="R361" s="85"/>
      <c r="S361" s="92"/>
    </row>
    <row r="362" spans="9:19" ht="24" customHeight="1">
      <c r="I362" s="183"/>
      <c r="J362" s="190"/>
      <c r="K362" s="20" t="s">
        <v>101</v>
      </c>
      <c r="L362" s="225" t="s">
        <v>353</v>
      </c>
      <c r="M362" s="226"/>
      <c r="N362" s="226"/>
      <c r="O362" s="226"/>
      <c r="P362" s="227"/>
      <c r="Q362" s="27"/>
      <c r="R362" s="85"/>
      <c r="S362" s="92"/>
    </row>
    <row r="363" spans="9:19" ht="23.25" customHeight="1">
      <c r="I363" s="183"/>
      <c r="J363" s="190"/>
      <c r="K363" s="20"/>
      <c r="L363" s="259" t="s">
        <v>354</v>
      </c>
      <c r="M363" s="260"/>
      <c r="N363" s="260"/>
      <c r="O363" s="260"/>
      <c r="P363" s="261"/>
      <c r="Q363" s="27">
        <v>23943</v>
      </c>
      <c r="R363" s="85">
        <v>23943</v>
      </c>
      <c r="S363" s="92">
        <f>R363/Q363*100</f>
        <v>100</v>
      </c>
    </row>
    <row r="364" spans="9:19" ht="12.75">
      <c r="I364" s="183"/>
      <c r="J364" s="190"/>
      <c r="K364" s="20"/>
      <c r="L364" s="160"/>
      <c r="M364" s="4"/>
      <c r="N364" s="4"/>
      <c r="O364" s="200"/>
      <c r="P364" s="4"/>
      <c r="Q364" s="27"/>
      <c r="R364" s="85"/>
      <c r="S364" s="92"/>
    </row>
    <row r="365" spans="9:19" ht="12.75">
      <c r="I365" s="130" t="s">
        <v>59</v>
      </c>
      <c r="J365" s="10"/>
      <c r="K365" s="140"/>
      <c r="L365" s="141" t="s">
        <v>70</v>
      </c>
      <c r="M365" s="29"/>
      <c r="N365" s="29"/>
      <c r="O365" s="215"/>
      <c r="P365" s="29"/>
      <c r="Q365" s="30">
        <f>Q367+Q369+Q372+Q377+Q381+Q384+Q388+Q394</f>
        <v>43500</v>
      </c>
      <c r="R365" s="158">
        <f>R367+R369+R372+R377+R381+R384+R388+R390+R394</f>
        <v>54339.530000000006</v>
      </c>
      <c r="S365" s="134">
        <f>R365/Q365*100</f>
        <v>124.91845977011495</v>
      </c>
    </row>
    <row r="366" spans="9:19" ht="12.75">
      <c r="I366" s="108"/>
      <c r="J366" s="5" t="s">
        <v>153</v>
      </c>
      <c r="K366" s="136"/>
      <c r="L366" s="138" t="s">
        <v>210</v>
      </c>
      <c r="M366" s="4"/>
      <c r="N366" s="4"/>
      <c r="O366" s="200"/>
      <c r="P366" s="4"/>
      <c r="Q366" s="145"/>
      <c r="R366" s="146"/>
      <c r="S366" s="147"/>
    </row>
    <row r="367" spans="9:19" ht="12.75">
      <c r="I367" s="108"/>
      <c r="J367" s="5"/>
      <c r="K367" s="136" t="s">
        <v>116</v>
      </c>
      <c r="L367" s="137" t="s">
        <v>257</v>
      </c>
      <c r="M367" s="4"/>
      <c r="N367" s="4"/>
      <c r="O367" s="200"/>
      <c r="P367" s="4"/>
      <c r="Q367" s="27">
        <v>0</v>
      </c>
      <c r="R367" s="85">
        <v>27.53</v>
      </c>
      <c r="S367" s="147">
        <v>0</v>
      </c>
    </row>
    <row r="368" spans="9:19" ht="12.75">
      <c r="I368" s="108"/>
      <c r="J368" s="5"/>
      <c r="K368" s="136"/>
      <c r="L368" s="138"/>
      <c r="M368" s="4"/>
      <c r="N368" s="4"/>
      <c r="O368" s="200"/>
      <c r="P368" s="4"/>
      <c r="Q368" s="145"/>
      <c r="R368" s="146"/>
      <c r="S368" s="147"/>
    </row>
    <row r="369" spans="9:19" ht="12.75">
      <c r="I369" s="108"/>
      <c r="J369" s="5"/>
      <c r="K369" s="136" t="s">
        <v>106</v>
      </c>
      <c r="L369" s="137" t="s">
        <v>292</v>
      </c>
      <c r="M369" s="4"/>
      <c r="N369" s="4"/>
      <c r="O369" s="200"/>
      <c r="P369" s="4"/>
      <c r="Q369" s="27">
        <v>10000</v>
      </c>
      <c r="R369" s="85">
        <v>11237.22</v>
      </c>
      <c r="S369" s="92">
        <f>R369/Q369*100</f>
        <v>112.37219999999999</v>
      </c>
    </row>
    <row r="370" spans="9:19" ht="12.75">
      <c r="I370" s="108"/>
      <c r="J370" s="5"/>
      <c r="K370" s="136"/>
      <c r="L370" s="137" t="s">
        <v>258</v>
      </c>
      <c r="M370" s="4"/>
      <c r="N370" s="4"/>
      <c r="O370" s="200"/>
      <c r="P370" s="4"/>
      <c r="Q370" s="27"/>
      <c r="R370" s="85"/>
      <c r="S370" s="92"/>
    </row>
    <row r="371" spans="9:19" ht="12.75">
      <c r="I371" s="108"/>
      <c r="J371" s="5"/>
      <c r="K371" s="136"/>
      <c r="L371" s="137"/>
      <c r="M371" s="4"/>
      <c r="N371" s="4"/>
      <c r="O371" s="200"/>
      <c r="P371" s="4"/>
      <c r="Q371" s="27"/>
      <c r="R371" s="85"/>
      <c r="S371" s="92"/>
    </row>
    <row r="372" spans="9:19" ht="12.75">
      <c r="I372" s="108"/>
      <c r="J372" s="5"/>
      <c r="K372" s="136" t="s">
        <v>112</v>
      </c>
      <c r="L372" s="137" t="s">
        <v>260</v>
      </c>
      <c r="M372" s="4"/>
      <c r="N372" s="4"/>
      <c r="O372" s="200"/>
      <c r="P372" s="4"/>
      <c r="Q372" s="27">
        <v>0</v>
      </c>
      <c r="R372" s="85">
        <v>664.73</v>
      </c>
      <c r="S372" s="92"/>
    </row>
    <row r="373" spans="9:19" ht="12.75">
      <c r="I373" s="108"/>
      <c r="J373" s="5"/>
      <c r="K373" s="136"/>
      <c r="L373" s="137" t="s">
        <v>259</v>
      </c>
      <c r="M373" s="4"/>
      <c r="N373" s="4"/>
      <c r="O373" s="200"/>
      <c r="P373" s="4"/>
      <c r="Q373" s="27"/>
      <c r="R373" s="85"/>
      <c r="S373" s="92"/>
    </row>
    <row r="374" spans="9:19" ht="12.75">
      <c r="I374" s="108"/>
      <c r="J374" s="5"/>
      <c r="K374" s="136"/>
      <c r="L374" s="137"/>
      <c r="M374" s="4"/>
      <c r="N374" s="4"/>
      <c r="O374" s="200"/>
      <c r="P374" s="4"/>
      <c r="Q374" s="27"/>
      <c r="R374" s="85"/>
      <c r="S374" s="92"/>
    </row>
    <row r="375" spans="9:19" ht="12.75">
      <c r="I375" s="108"/>
      <c r="J375" s="5" t="s">
        <v>355</v>
      </c>
      <c r="K375" s="136"/>
      <c r="L375" s="214" t="s">
        <v>356</v>
      </c>
      <c r="M375" s="207"/>
      <c r="N375" s="207"/>
      <c r="O375" s="208"/>
      <c r="P375" s="207"/>
      <c r="Q375" s="27"/>
      <c r="R375" s="85"/>
      <c r="S375" s="92"/>
    </row>
    <row r="376" spans="9:19" ht="25.5" customHeight="1">
      <c r="I376" s="108"/>
      <c r="J376" s="5"/>
      <c r="K376" s="136" t="s">
        <v>101</v>
      </c>
      <c r="L376" s="225" t="s">
        <v>357</v>
      </c>
      <c r="M376" s="226"/>
      <c r="N376" s="226"/>
      <c r="O376" s="226"/>
      <c r="P376" s="227"/>
      <c r="Q376" s="27"/>
      <c r="R376" s="85"/>
      <c r="S376" s="92"/>
    </row>
    <row r="377" spans="9:19" ht="23.25" customHeight="1">
      <c r="I377" s="108"/>
      <c r="J377" s="5"/>
      <c r="K377" s="136"/>
      <c r="L377" s="259" t="s">
        <v>358</v>
      </c>
      <c r="M377" s="260"/>
      <c r="N377" s="260"/>
      <c r="O377" s="260"/>
      <c r="P377" s="261"/>
      <c r="Q377" s="27">
        <v>2000</v>
      </c>
      <c r="R377" s="85">
        <v>2000</v>
      </c>
      <c r="S377" s="92">
        <f>R377/Q377*100</f>
        <v>100</v>
      </c>
    </row>
    <row r="378" spans="9:19" ht="12.75">
      <c r="I378" s="111"/>
      <c r="J378" s="5"/>
      <c r="K378" s="136"/>
      <c r="L378" s="137"/>
      <c r="M378" s="7"/>
      <c r="N378" s="7"/>
      <c r="O378" s="7"/>
      <c r="P378" s="7"/>
      <c r="Q378" s="27"/>
      <c r="R378" s="85"/>
      <c r="S378" s="92"/>
    </row>
    <row r="379" spans="9:19" ht="12.75">
      <c r="I379" s="111"/>
      <c r="J379" s="5" t="s">
        <v>169</v>
      </c>
      <c r="K379" s="136"/>
      <c r="L379" s="138" t="s">
        <v>170</v>
      </c>
      <c r="M379" s="7"/>
      <c r="N379" s="7"/>
      <c r="O379" s="7"/>
      <c r="P379" s="7"/>
      <c r="Q379" s="27"/>
      <c r="R379" s="85"/>
      <c r="S379" s="92"/>
    </row>
    <row r="380" spans="9:19" ht="12.75">
      <c r="I380" s="111"/>
      <c r="J380" s="5"/>
      <c r="K380" s="136"/>
      <c r="L380" s="138" t="s">
        <v>171</v>
      </c>
      <c r="M380" s="7"/>
      <c r="N380" s="7"/>
      <c r="O380" s="7"/>
      <c r="P380" s="7"/>
      <c r="Q380" s="27"/>
      <c r="R380" s="85"/>
      <c r="S380" s="92"/>
    </row>
    <row r="381" spans="9:19" ht="12.75">
      <c r="I381" s="111"/>
      <c r="J381" s="5"/>
      <c r="K381" s="136" t="s">
        <v>154</v>
      </c>
      <c r="L381" s="137" t="s">
        <v>159</v>
      </c>
      <c r="M381" s="7"/>
      <c r="N381" s="7"/>
      <c r="O381" s="7"/>
      <c r="P381" s="7"/>
      <c r="Q381" s="27">
        <v>2500</v>
      </c>
      <c r="R381" s="85">
        <v>3541.49</v>
      </c>
      <c r="S381" s="92">
        <f>R381/Q381*100</f>
        <v>141.65959999999998</v>
      </c>
    </row>
    <row r="382" spans="9:19" ht="12.75">
      <c r="I382" s="108"/>
      <c r="J382" s="109"/>
      <c r="K382" s="105"/>
      <c r="L382" s="58"/>
      <c r="M382" s="56"/>
      <c r="N382" s="56"/>
      <c r="O382" s="69"/>
      <c r="P382" s="56"/>
      <c r="Q382" s="42"/>
      <c r="R382" s="81"/>
      <c r="S382" s="49"/>
    </row>
    <row r="383" spans="9:19" ht="12.75">
      <c r="I383" s="111"/>
      <c r="J383" s="5" t="s">
        <v>60</v>
      </c>
      <c r="K383" s="136"/>
      <c r="L383" s="138" t="s">
        <v>20</v>
      </c>
      <c r="M383" s="4"/>
      <c r="N383" s="4"/>
      <c r="O383" s="135"/>
      <c r="P383" s="135"/>
      <c r="Q383" s="150"/>
      <c r="R383" s="85"/>
      <c r="S383" s="92"/>
    </row>
    <row r="384" spans="9:19" ht="12.75">
      <c r="I384" s="123"/>
      <c r="J384" s="190"/>
      <c r="K384" s="20" t="s">
        <v>104</v>
      </c>
      <c r="L384" s="137" t="s">
        <v>262</v>
      </c>
      <c r="M384" s="4"/>
      <c r="N384" s="4"/>
      <c r="O384" s="135"/>
      <c r="P384" s="135"/>
      <c r="Q384" s="27">
        <v>10800</v>
      </c>
      <c r="R384" s="85">
        <v>20898.78</v>
      </c>
      <c r="S384" s="92">
        <f>R384/Q384*100</f>
        <v>193.5072222222222</v>
      </c>
    </row>
    <row r="385" spans="9:19" ht="12.75">
      <c r="I385" s="123"/>
      <c r="J385" s="190"/>
      <c r="K385" s="20"/>
      <c r="L385" s="137" t="s">
        <v>261</v>
      </c>
      <c r="M385" s="4"/>
      <c r="N385" s="4"/>
      <c r="O385" s="135"/>
      <c r="P385" s="135"/>
      <c r="Q385" s="27"/>
      <c r="R385" s="85"/>
      <c r="S385" s="92"/>
    </row>
    <row r="386" spans="9:19" ht="12.75">
      <c r="I386" s="123"/>
      <c r="J386" s="190"/>
      <c r="K386" s="20"/>
      <c r="L386" s="138"/>
      <c r="M386" s="4"/>
      <c r="N386" s="4"/>
      <c r="O386" s="135"/>
      <c r="P386" s="135"/>
      <c r="Q386" s="27"/>
      <c r="R386" s="85"/>
      <c r="S386" s="92"/>
    </row>
    <row r="387" spans="9:19" ht="12.75">
      <c r="I387" s="123"/>
      <c r="J387" s="190"/>
      <c r="K387" s="20" t="s">
        <v>106</v>
      </c>
      <c r="L387" s="137" t="s">
        <v>264</v>
      </c>
      <c r="M387" s="4"/>
      <c r="N387" s="4"/>
      <c r="O387" s="135"/>
      <c r="P387" s="135"/>
      <c r="Q387" s="27"/>
      <c r="R387" s="85"/>
      <c r="S387" s="92"/>
    </row>
    <row r="388" spans="9:19" ht="12.75">
      <c r="I388" s="123"/>
      <c r="J388" s="190"/>
      <c r="K388" s="20"/>
      <c r="L388" s="137" t="s">
        <v>263</v>
      </c>
      <c r="M388" s="4"/>
      <c r="N388" s="4"/>
      <c r="O388" s="135"/>
      <c r="P388" s="135"/>
      <c r="Q388" s="27">
        <v>16700</v>
      </c>
      <c r="R388" s="85">
        <v>14444.62</v>
      </c>
      <c r="S388" s="92">
        <f>R388/Q388*100</f>
        <v>86.49473053892216</v>
      </c>
    </row>
    <row r="389" spans="9:19" ht="12.75">
      <c r="I389" s="123"/>
      <c r="J389" s="190"/>
      <c r="K389" s="20"/>
      <c r="L389" s="138"/>
      <c r="M389" s="4"/>
      <c r="N389" s="4"/>
      <c r="O389" s="135"/>
      <c r="P389" s="135"/>
      <c r="Q389" s="27"/>
      <c r="R389" s="85"/>
      <c r="S389" s="92"/>
    </row>
    <row r="390" spans="9:19" ht="12.75">
      <c r="I390" s="123"/>
      <c r="J390" s="190"/>
      <c r="K390" s="20" t="s">
        <v>112</v>
      </c>
      <c r="L390" s="137" t="s">
        <v>173</v>
      </c>
      <c r="M390" s="4"/>
      <c r="N390" s="4"/>
      <c r="O390" s="135"/>
      <c r="P390" s="135"/>
      <c r="Q390" s="27">
        <v>0</v>
      </c>
      <c r="R390" s="85">
        <v>26.66</v>
      </c>
      <c r="S390" s="92">
        <v>0</v>
      </c>
    </row>
    <row r="391" spans="9:19" ht="12.75">
      <c r="I391" s="123"/>
      <c r="J391" s="190"/>
      <c r="K391" s="20"/>
      <c r="L391" s="137" t="s">
        <v>265</v>
      </c>
      <c r="M391" s="4"/>
      <c r="N391" s="4"/>
      <c r="O391" s="135"/>
      <c r="P391" s="135"/>
      <c r="Q391" s="27"/>
      <c r="R391" s="85"/>
      <c r="S391" s="92"/>
    </row>
    <row r="392" spans="9:19" ht="12.75">
      <c r="I392" s="123"/>
      <c r="J392" s="124"/>
      <c r="K392" s="110"/>
      <c r="L392" s="59"/>
      <c r="M392" s="56"/>
      <c r="N392" s="56"/>
      <c r="O392" s="57"/>
      <c r="P392" s="57"/>
      <c r="Q392" s="42"/>
      <c r="R392" s="78"/>
      <c r="S392" s="43"/>
    </row>
    <row r="393" spans="9:19" ht="24.75" customHeight="1">
      <c r="I393" s="123"/>
      <c r="J393" s="124"/>
      <c r="K393" s="20" t="s">
        <v>101</v>
      </c>
      <c r="L393" s="225" t="s">
        <v>357</v>
      </c>
      <c r="M393" s="226"/>
      <c r="N393" s="226"/>
      <c r="O393" s="226"/>
      <c r="P393" s="227"/>
      <c r="Q393" s="42"/>
      <c r="R393" s="78"/>
      <c r="S393" s="43"/>
    </row>
    <row r="394" spans="9:19" ht="25.5" customHeight="1">
      <c r="I394" s="123"/>
      <c r="J394" s="124"/>
      <c r="K394" s="110"/>
      <c r="L394" s="259" t="s">
        <v>359</v>
      </c>
      <c r="M394" s="260"/>
      <c r="N394" s="260"/>
      <c r="O394" s="260"/>
      <c r="P394" s="261"/>
      <c r="Q394" s="27">
        <v>1500</v>
      </c>
      <c r="R394" s="85">
        <v>1498.5</v>
      </c>
      <c r="S394" s="92">
        <f>R394/Q394*100</f>
        <v>99.9</v>
      </c>
    </row>
    <row r="395" spans="9:19" ht="12.75">
      <c r="I395" s="123"/>
      <c r="J395" s="125"/>
      <c r="K395" s="127"/>
      <c r="L395" s="58"/>
      <c r="M395" s="56"/>
      <c r="N395" s="56"/>
      <c r="O395" s="69"/>
      <c r="P395" s="56"/>
      <c r="Q395" s="42"/>
      <c r="R395" s="79"/>
      <c r="S395" s="49"/>
    </row>
    <row r="396" spans="9:19" ht="12.75" hidden="1">
      <c r="I396" s="113" t="s">
        <v>61</v>
      </c>
      <c r="J396" s="114"/>
      <c r="K396" s="115"/>
      <c r="L396" s="116" t="s">
        <v>71</v>
      </c>
      <c r="M396" s="55"/>
      <c r="N396" s="55"/>
      <c r="O396" s="55"/>
      <c r="P396" s="72"/>
      <c r="Q396" s="83">
        <f>Q398</f>
        <v>0</v>
      </c>
      <c r="R396" s="84">
        <f>R398</f>
        <v>0</v>
      </c>
      <c r="S396" s="88" t="e">
        <f>R396/Q396*100</f>
        <v>#DIV/0!</v>
      </c>
    </row>
    <row r="397" spans="9:19" ht="12.75" hidden="1">
      <c r="I397" s="123"/>
      <c r="J397" s="109" t="s">
        <v>132</v>
      </c>
      <c r="K397" s="105"/>
      <c r="L397" s="59"/>
      <c r="M397" s="52"/>
      <c r="N397" s="52"/>
      <c r="O397" s="52"/>
      <c r="P397" s="52"/>
      <c r="Q397" s="44"/>
      <c r="R397" s="78"/>
      <c r="S397" s="43"/>
    </row>
    <row r="398" spans="9:19" ht="12.75" hidden="1">
      <c r="I398" s="123"/>
      <c r="J398" s="112"/>
      <c r="K398" s="105" t="s">
        <v>133</v>
      </c>
      <c r="L398" s="59" t="s">
        <v>136</v>
      </c>
      <c r="M398" s="52"/>
      <c r="N398" s="52"/>
      <c r="O398" s="52"/>
      <c r="P398" s="52"/>
      <c r="Q398" s="44">
        <v>0</v>
      </c>
      <c r="R398" s="78">
        <v>0</v>
      </c>
      <c r="S398" s="43" t="e">
        <f>R398/Q398*100</f>
        <v>#DIV/0!</v>
      </c>
    </row>
    <row r="399" spans="9:19" ht="12.75" hidden="1">
      <c r="I399" s="123"/>
      <c r="J399" s="112"/>
      <c r="K399" s="105"/>
      <c r="L399" s="59" t="s">
        <v>137</v>
      </c>
      <c r="M399" s="52"/>
      <c r="N399" s="52"/>
      <c r="O399" s="52"/>
      <c r="P399" s="52"/>
      <c r="Q399" s="44"/>
      <c r="R399" s="78"/>
      <c r="S399" s="43"/>
    </row>
    <row r="400" spans="9:19" ht="12.75" hidden="1">
      <c r="I400" s="123"/>
      <c r="J400" s="112"/>
      <c r="K400" s="105"/>
      <c r="L400" s="59" t="s">
        <v>182</v>
      </c>
      <c r="M400" s="52"/>
      <c r="N400" s="52"/>
      <c r="O400" s="52"/>
      <c r="P400" s="52"/>
      <c r="Q400" s="44"/>
      <c r="R400" s="78"/>
      <c r="S400" s="43"/>
    </row>
    <row r="401" spans="9:19" ht="12.75">
      <c r="I401" s="14" t="s">
        <v>91</v>
      </c>
      <c r="J401" s="216"/>
      <c r="K401" s="140"/>
      <c r="L401" s="141" t="s">
        <v>96</v>
      </c>
      <c r="M401" s="29"/>
      <c r="N401" s="29"/>
      <c r="O401" s="29"/>
      <c r="P401" s="195"/>
      <c r="Q401" s="143">
        <f>Q403+Q412</f>
        <v>469351</v>
      </c>
      <c r="R401" s="133">
        <f>R403+R408+R412</f>
        <v>469356.21</v>
      </c>
      <c r="S401" s="167">
        <f>R401/Q401*100</f>
        <v>100.00111004344296</v>
      </c>
    </row>
    <row r="402" spans="9:19" ht="12.75">
      <c r="I402" s="213"/>
      <c r="J402" s="5" t="s">
        <v>189</v>
      </c>
      <c r="K402" s="136"/>
      <c r="L402" s="74" t="s">
        <v>211</v>
      </c>
      <c r="M402" s="7"/>
      <c r="N402" s="7"/>
      <c r="O402" s="7"/>
      <c r="P402" s="7"/>
      <c r="Q402" s="150"/>
      <c r="R402" s="85"/>
      <c r="S402" s="189"/>
    </row>
    <row r="403" spans="9:19" ht="12.75">
      <c r="I403" s="213"/>
      <c r="J403" s="5"/>
      <c r="K403" s="136" t="s">
        <v>143</v>
      </c>
      <c r="L403" s="137" t="s">
        <v>203</v>
      </c>
      <c r="M403" s="7"/>
      <c r="N403" s="7"/>
      <c r="O403" s="7"/>
      <c r="P403" s="7"/>
      <c r="Q403" s="150">
        <v>435811</v>
      </c>
      <c r="R403" s="85">
        <v>435811.2</v>
      </c>
      <c r="S403" s="92">
        <f>R403/Q403*100</f>
        <v>100.00004589145294</v>
      </c>
    </row>
    <row r="404" spans="9:19" ht="12.75">
      <c r="I404" s="213"/>
      <c r="J404" s="5"/>
      <c r="K404" s="136"/>
      <c r="L404" s="137" t="s">
        <v>267</v>
      </c>
      <c r="M404" s="7"/>
      <c r="N404" s="7"/>
      <c r="O404" s="7"/>
      <c r="P404" s="7"/>
      <c r="Q404" s="150"/>
      <c r="R404" s="85"/>
      <c r="S404" s="92"/>
    </row>
    <row r="405" spans="9:19" ht="12.75">
      <c r="I405" s="213"/>
      <c r="J405" s="5"/>
      <c r="K405" s="136"/>
      <c r="L405" s="137" t="s">
        <v>266</v>
      </c>
      <c r="M405" s="7"/>
      <c r="N405" s="7"/>
      <c r="O405" s="7"/>
      <c r="P405" s="7"/>
      <c r="Q405" s="150"/>
      <c r="R405" s="85"/>
      <c r="S405" s="92"/>
    </row>
    <row r="406" spans="9:19" ht="12.75">
      <c r="I406" s="213"/>
      <c r="J406" s="5"/>
      <c r="K406" s="136"/>
      <c r="L406" s="137"/>
      <c r="M406" s="7"/>
      <c r="N406" s="7"/>
      <c r="O406" s="7"/>
      <c r="P406" s="7"/>
      <c r="Q406" s="150"/>
      <c r="R406" s="85"/>
      <c r="S406" s="92"/>
    </row>
    <row r="407" spans="9:19" ht="12.75">
      <c r="I407" s="213"/>
      <c r="J407" s="5" t="s">
        <v>360</v>
      </c>
      <c r="K407" s="136"/>
      <c r="L407" s="231" t="s">
        <v>361</v>
      </c>
      <c r="M407" s="232"/>
      <c r="N407" s="232"/>
      <c r="O407" s="232"/>
      <c r="P407" s="233"/>
      <c r="Q407" s="150"/>
      <c r="R407" s="85"/>
      <c r="S407" s="92"/>
    </row>
    <row r="408" spans="9:19" ht="37.5" customHeight="1">
      <c r="I408" s="213"/>
      <c r="J408" s="5"/>
      <c r="K408" s="136" t="s">
        <v>112</v>
      </c>
      <c r="L408" s="225" t="s">
        <v>362</v>
      </c>
      <c r="M408" s="226"/>
      <c r="N408" s="226"/>
      <c r="O408" s="226"/>
      <c r="P408" s="227"/>
      <c r="Q408" s="150">
        <v>0</v>
      </c>
      <c r="R408" s="85">
        <v>5.01</v>
      </c>
      <c r="S408" s="92">
        <v>0</v>
      </c>
    </row>
    <row r="409" spans="9:19" ht="12.75">
      <c r="I409" s="213"/>
      <c r="J409" s="5"/>
      <c r="K409" s="136"/>
      <c r="L409" s="137"/>
      <c r="M409" s="7"/>
      <c r="N409" s="7"/>
      <c r="O409" s="7"/>
      <c r="P409" s="7"/>
      <c r="Q409" s="150"/>
      <c r="R409" s="85"/>
      <c r="S409" s="92"/>
    </row>
    <row r="410" spans="9:19" ht="12.75">
      <c r="I410" s="183"/>
      <c r="J410" s="5" t="s">
        <v>155</v>
      </c>
      <c r="K410" s="136"/>
      <c r="L410" s="138" t="s">
        <v>20</v>
      </c>
      <c r="M410" s="7"/>
      <c r="N410" s="7"/>
      <c r="O410" s="7"/>
      <c r="P410" s="7"/>
      <c r="Q410" s="150"/>
      <c r="R410" s="85"/>
      <c r="S410" s="92"/>
    </row>
    <row r="411" spans="9:19" ht="12.75">
      <c r="I411" s="183"/>
      <c r="J411" s="5"/>
      <c r="K411" s="136"/>
      <c r="L411" s="137"/>
      <c r="M411" s="7"/>
      <c r="N411" s="7"/>
      <c r="O411" s="7"/>
      <c r="P411" s="7"/>
      <c r="Q411" s="150"/>
      <c r="R411" s="85"/>
      <c r="S411" s="92"/>
    </row>
    <row r="412" spans="9:19" ht="12.75">
      <c r="I412" s="183"/>
      <c r="J412" s="6"/>
      <c r="K412" s="136" t="s">
        <v>101</v>
      </c>
      <c r="L412" s="137" t="s">
        <v>276</v>
      </c>
      <c r="M412" s="7"/>
      <c r="N412" s="7"/>
      <c r="O412" s="7"/>
      <c r="P412" s="7"/>
      <c r="Q412" s="150">
        <v>33540</v>
      </c>
      <c r="R412" s="85">
        <v>33540</v>
      </c>
      <c r="S412" s="92">
        <f>R412/Q412*100</f>
        <v>100</v>
      </c>
    </row>
    <row r="413" spans="9:19" ht="12.75">
      <c r="I413" s="183"/>
      <c r="J413" s="6"/>
      <c r="K413" s="136"/>
      <c r="L413" s="139" t="s">
        <v>293</v>
      </c>
      <c r="M413" s="7"/>
      <c r="N413" s="7"/>
      <c r="O413" s="7"/>
      <c r="P413" s="7"/>
      <c r="Q413" s="150"/>
      <c r="R413" s="85"/>
      <c r="S413" s="172"/>
    </row>
    <row r="414" spans="9:19" ht="12.75">
      <c r="I414" s="183"/>
      <c r="J414" s="6"/>
      <c r="K414" s="136"/>
      <c r="L414" s="7"/>
      <c r="M414" s="7"/>
      <c r="N414" s="7"/>
      <c r="O414" s="7"/>
      <c r="P414" s="7"/>
      <c r="Q414" s="150"/>
      <c r="R414" s="85"/>
      <c r="S414" s="262"/>
    </row>
    <row r="415" spans="9:19" ht="13.5" thickBot="1">
      <c r="I415" s="217"/>
      <c r="J415" s="218"/>
      <c r="K415" s="219"/>
      <c r="L415" s="220" t="s">
        <v>62</v>
      </c>
      <c r="M415" s="221"/>
      <c r="N415" s="221"/>
      <c r="O415" s="221"/>
      <c r="P415" s="221"/>
      <c r="Q415" s="222">
        <f>Q401+Q365+Q356+Q296+Q287+Q231+Q218+Q135+Q127+Q118+Q48+Q36+Q27+Q10+Q75</f>
        <v>32035136</v>
      </c>
      <c r="R415" s="223">
        <f>R401+R396+R365+R356+R296+R287+R231+R218+R135+R127+R118+R75+R48+R36+R27+R10</f>
        <v>32106051.780000005</v>
      </c>
      <c r="S415" s="224">
        <f>R415/Q415*100</f>
        <v>100.22136874961294</v>
      </c>
    </row>
    <row r="416" spans="19:29" ht="12.75">
      <c r="S416" s="33"/>
      <c r="U416" s="23"/>
      <c r="V416" s="73"/>
      <c r="W416" s="73"/>
      <c r="X416" s="73"/>
      <c r="Y416" s="73"/>
      <c r="Z416" s="73"/>
      <c r="AA416" s="50"/>
      <c r="AB416" s="82"/>
      <c r="AC416" s="51"/>
    </row>
  </sheetData>
  <mergeCells count="42">
    <mergeCell ref="L90:P90"/>
    <mergeCell ref="L325:P325"/>
    <mergeCell ref="L393:P393"/>
    <mergeCell ref="L394:P394"/>
    <mergeCell ref="L407:P407"/>
    <mergeCell ref="L362:P362"/>
    <mergeCell ref="L363:P363"/>
    <mergeCell ref="L376:P376"/>
    <mergeCell ref="L377:P377"/>
    <mergeCell ref="L134:P134"/>
    <mergeCell ref="L116:P116"/>
    <mergeCell ref="L124:P124"/>
    <mergeCell ref="L125:P125"/>
    <mergeCell ref="L127:P127"/>
    <mergeCell ref="L102:P102"/>
    <mergeCell ref="L93:P94"/>
    <mergeCell ref="L133:P133"/>
    <mergeCell ref="L112:P112"/>
    <mergeCell ref="R8:S8"/>
    <mergeCell ref="I6:S6"/>
    <mergeCell ref="Q7:R7"/>
    <mergeCell ref="L109:P109"/>
    <mergeCell ref="L25:P25"/>
    <mergeCell ref="L16:P16"/>
    <mergeCell ref="L39:P39"/>
    <mergeCell ref="L8:P8"/>
    <mergeCell ref="L86:P86"/>
    <mergeCell ref="L100:P100"/>
    <mergeCell ref="L230:P230"/>
    <mergeCell ref="L249:P249"/>
    <mergeCell ref="L250:P250"/>
    <mergeCell ref="L252:P252"/>
    <mergeCell ref="L261:P261"/>
    <mergeCell ref="L294:P294"/>
    <mergeCell ref="L281:P281"/>
    <mergeCell ref="L408:P408"/>
    <mergeCell ref="L284:P284"/>
    <mergeCell ref="L285:P285"/>
    <mergeCell ref="L300:P300"/>
    <mergeCell ref="L353:P353"/>
    <mergeCell ref="L319:P319"/>
    <mergeCell ref="L309:P309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Lubicz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anonymus</dc:creator>
  <cp:keywords/>
  <dc:description/>
  <cp:lastModifiedBy>brak</cp:lastModifiedBy>
  <cp:lastPrinted>2007-03-23T11:51:03Z</cp:lastPrinted>
  <dcterms:created xsi:type="dcterms:W3CDTF">2003-03-11T12:18:05Z</dcterms:created>
  <dcterms:modified xsi:type="dcterms:W3CDTF">2007-03-23T12:04:57Z</dcterms:modified>
  <cp:category/>
  <cp:version/>
  <cp:contentType/>
  <cp:contentStatus/>
</cp:coreProperties>
</file>