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(2)" sheetId="1" r:id="rId1"/>
  </sheets>
  <definedNames>
    <definedName name="BODY" localSheetId="0">'wydatki (2)'!$A$8:$F$8</definedName>
    <definedName name="BODY">#REF!</definedName>
    <definedName name="REPORTHEADER" localSheetId="0">'wydatki (2)'!$A$1:$F$5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<sst xmlns="http://schemas.openxmlformats.org/spreadsheetml/2006/main" count="979" uniqueCount="573">
  <si>
    <t>Dział</t>
  </si>
  <si>
    <t>Rozdział</t>
  </si>
  <si>
    <t>Plan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</si>
  <si>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</si>
  <si>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</si>
  <si>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</si>
  <si>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</si>
  <si>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</si>
  <si>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</si>
  <si>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</si>
  <si>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</si>
  <si>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</si>
  <si>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</si>
  <si>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</si>
  <si>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</si>
  <si>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</si>
  <si>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</si>
  <si>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</si>
  <si>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</si>
  <si>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</si>
  <si>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</si>
  <si>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</si>
  <si>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</si>
  <si>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</si>
  <si>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</si>
  <si>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</si>
  <si>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</si>
  <si>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</si>
  <si>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4600</t>
  </si>
  <si>
    <t>60095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</si>
  <si>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</si>
  <si>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</si>
  <si>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</si>
  <si>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</si>
  <si>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</si>
  <si>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</si>
  <si>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</si>
  <si>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</si>
  <si>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</si>
  <si>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</si>
  <si>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</si>
  <si>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</si>
  <si>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</si>
  <si>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</si>
  <si>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</si>
  <si>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</si>
  <si>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</si>
  <si>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</si>
  <si>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4530</t>
  </si>
  <si>
    <t>75053</t>
  </si>
  <si>
    <t>75075</t>
  </si>
  <si>
    <t>3040</t>
  </si>
  <si>
    <t>75095</t>
  </si>
  <si>
    <t>3070</t>
  </si>
  <si>
    <t>751</t>
  </si>
  <si>
    <t>75101</t>
  </si>
  <si>
    <t>75109</t>
  </si>
  <si>
    <t>754</t>
  </si>
  <si>
    <t>75403</t>
  </si>
  <si>
    <t>75412</t>
  </si>
  <si>
    <t>2820</t>
  </si>
  <si>
    <t>75414</t>
  </si>
  <si>
    <t>75495</t>
  </si>
  <si>
    <t>756</t>
  </si>
  <si>
    <t>75647</t>
  </si>
  <si>
    <t>757</t>
  </si>
  <si>
    <t>75702</t>
  </si>
  <si>
    <t>8010</t>
  </si>
  <si>
    <t>8070</t>
  </si>
  <si>
    <t>758</t>
  </si>
  <si>
    <t>75814</t>
  </si>
  <si>
    <t>6010</t>
  </si>
  <si>
    <t>801</t>
  </si>
  <si>
    <t>80101</t>
  </si>
  <si>
    <t>3260</t>
  </si>
  <si>
    <t>4217</t>
  </si>
  <si>
    <t>4427</t>
  </si>
  <si>
    <t>4480</t>
  </si>
  <si>
    <t>80103</t>
  </si>
  <si>
    <t>80104</t>
  </si>
  <si>
    <t>2540</t>
  </si>
  <si>
    <t>2650</t>
  </si>
  <si>
    <t>80110</t>
  </si>
  <si>
    <t>4118</t>
  </si>
  <si>
    <t>4119</t>
  </si>
  <si>
    <t>4128</t>
  </si>
  <si>
    <t>4129</t>
  </si>
  <si>
    <t>4178</t>
  </si>
  <si>
    <t>4179</t>
  </si>
  <si>
    <t>4218</t>
  </si>
  <si>
    <t>4219</t>
  </si>
  <si>
    <t>4247</t>
  </si>
  <si>
    <t>4248</t>
  </si>
  <si>
    <t>4249</t>
  </si>
  <si>
    <t>4307</t>
  </si>
  <si>
    <t>4308</t>
  </si>
  <si>
    <t>4309</t>
  </si>
  <si>
    <t>7010</t>
  </si>
  <si>
    <t>80113</t>
  </si>
  <si>
    <t>80145</t>
  </si>
  <si>
    <t>80146</t>
  </si>
  <si>
    <t>80195</t>
  </si>
  <si>
    <t>851</t>
  </si>
  <si>
    <t>85154</t>
  </si>
  <si>
    <t>2830</t>
  </si>
  <si>
    <t>85158</t>
  </si>
  <si>
    <t>85195</t>
  </si>
  <si>
    <t>4160</t>
  </si>
  <si>
    <t>852</t>
  </si>
  <si>
    <t>85202</t>
  </si>
  <si>
    <t>85212</t>
  </si>
  <si>
    <t>2910</t>
  </si>
  <si>
    <t>3110</t>
  </si>
  <si>
    <t>4560</t>
  </si>
  <si>
    <t>85213</t>
  </si>
  <si>
    <t>4130</t>
  </si>
  <si>
    <t>85214</t>
  </si>
  <si>
    <t>85215</t>
  </si>
  <si>
    <t>85219</t>
  </si>
  <si>
    <t>85278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</si>
  <si>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</si>
  <si>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</si>
  <si>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</si>
  <si>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</si>
  <si>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</si>
  <si>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</si>
  <si>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</si>
  <si>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</si>
  <si>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90002</t>
  </si>
  <si>
    <t>90003</t>
  </si>
  <si>
    <t>90006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</si>
  <si>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</si>
  <si>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</si>
  <si>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</si>
  <si>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</si>
  <si>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</si>
  <si>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</si>
  <si>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</si>
  <si>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</si>
  <si>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</si>
  <si>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92601</t>
  </si>
  <si>
    <t>6058</t>
  </si>
  <si>
    <t>6059</t>
  </si>
  <si>
    <t>92605</t>
  </si>
  <si>
    <t>92695</t>
  </si>
  <si>
    <t>Objaśnienia</t>
  </si>
  <si>
    <t>Wykonanie</t>
  </si>
  <si>
    <t xml:space="preserve">w zł </t>
  </si>
  <si>
    <t>§</t>
  </si>
  <si>
    <t>ROLNICTWO I ŁOWIECTWO</t>
  </si>
  <si>
    <t>Razem dział:</t>
  </si>
  <si>
    <t>wykon. 76,05 %</t>
  </si>
  <si>
    <t>OGÓŁEM</t>
  </si>
  <si>
    <t>Infrastruktura wodociągowa i sanitacyjna wsi</t>
  </si>
  <si>
    <t>dzierżawa gruntów w pod.kanaliz.i deszcz.</t>
  </si>
  <si>
    <t xml:space="preserve"> Izby rolnicze</t>
  </si>
  <si>
    <t>koszty przesyłek poczt.dot.zwrotu pod.akcyz.</t>
  </si>
  <si>
    <t>zwrot podatku akcyzowego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</si>
  <si>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</si>
  <si>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</si>
  <si>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</si>
  <si>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</si>
  <si>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</si>
  <si>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</si>
  <si>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</si>
  <si>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Różne jednostki obsługi gospodarki mieszkaniowej</t>
  </si>
  <si>
    <t>oprac.opinii szacunk., podziały nieruchom.,ogł.prasowe</t>
  </si>
  <si>
    <t xml:space="preserve">  wynagrodzenia bezosobowe</t>
  </si>
  <si>
    <t>opł.za wprowadz.zanieczyszcz.do powietrza</t>
  </si>
  <si>
    <t>koszty postęp.sąd., odpis księgi wiecz.post.egzekuc.</t>
  </si>
  <si>
    <t>wydatki inwestycyjne (adapt.bud.po byłym przedszk.)</t>
  </si>
  <si>
    <t>Wybory do rad gmin, rad powiatów i sejmików wojew.</t>
  </si>
  <si>
    <t xml:space="preserve">wybory wójtów, burmistrzów i prezydentów miast oraz </t>
  </si>
  <si>
    <t>referenda gminne, powiatowe i wojewódzkie</t>
  </si>
  <si>
    <t xml:space="preserve">paliwo do sam.na wybory samorząd.,zakup mater.na </t>
  </si>
  <si>
    <t>potrzeby komisji wyborczych</t>
  </si>
  <si>
    <t>delegacje służbowe na wybory samorządowe</t>
  </si>
  <si>
    <t>Promocja jednostek samorządu terytorialnego</t>
  </si>
  <si>
    <t>druk folderu promującego gminę w ramach prom. gminy</t>
  </si>
  <si>
    <t xml:space="preserve">ubezp.majątkowe i samochodowe </t>
  </si>
  <si>
    <t xml:space="preserve"> odpisy na ZFŚS</t>
  </si>
  <si>
    <t>zryczałtowane diety dla czł.obwod.komisji wyborczych</t>
  </si>
  <si>
    <t>wynagrodzenia osobowe</t>
  </si>
  <si>
    <t>wynagrodzenia bezosobowe</t>
  </si>
  <si>
    <t xml:space="preserve">zakup wyposaż.do lok.wyborczego, mat.biurowych, </t>
  </si>
  <si>
    <t>gazu, art.chemicznych</t>
  </si>
  <si>
    <t>druk kart wyborczych, pranie nakryć na stoły i flag</t>
  </si>
  <si>
    <t>podróże służbowe krajowe</t>
  </si>
  <si>
    <t>zakup paliwa</t>
  </si>
  <si>
    <t>seminarium w zakr.ochrony p.poż."Ostrożnie z ogniem"</t>
  </si>
  <si>
    <t>Pozostała działalność</t>
  </si>
  <si>
    <t>zakup sprzętu p.poż dla OSP Lubicz i Młyniec Pierwszy</t>
  </si>
  <si>
    <t>DOCHODY OD OSÓB PRAWNYCH, OD OSÓB FIZ. I OD</t>
  </si>
  <si>
    <t>INNYCH JEDN. NIEPOS. OSOBOWOŚCI PRAWNEJ</t>
  </si>
  <si>
    <t>ORAZ WYDATKI ZWIĄZANE Z ICH POBOREM</t>
  </si>
  <si>
    <t xml:space="preserve">Pobór podatków, opłat i niepodatkowych </t>
  </si>
  <si>
    <t>należności budżetowych</t>
  </si>
  <si>
    <t>opłata za wpis hipoteczny</t>
  </si>
  <si>
    <t xml:space="preserve"> OBSŁUGA  DŁUGU  PUBLICZNEGO</t>
  </si>
  <si>
    <t xml:space="preserve"> Obsługa papierów wartościow. , kredytów</t>
  </si>
  <si>
    <t xml:space="preserve"> i pożyczek jednostek samorządu terytorialnego</t>
  </si>
  <si>
    <t>Rozliczenia z tyt. poręczeń i gwarancji udzielonych</t>
  </si>
  <si>
    <t>przez Skarb Państwa lub jednostkę samorządu terytorialnego</t>
  </si>
  <si>
    <t>udziały w spółce ELWIK (um.sprzed.z dn. 1.09.2006 r.)</t>
  </si>
  <si>
    <t>dotacja podmiotowa dla Przedszkola Niepubl.w Grębocinie</t>
  </si>
  <si>
    <t>spłata rat kapitałowych (Nordea + BOŚ)</t>
  </si>
  <si>
    <t>rozliczenia z bankami</t>
  </si>
  <si>
    <t>ochronnej dla opiek.dowożących dzieci)</t>
  </si>
  <si>
    <t>zakup usług zdrowotnych</t>
  </si>
  <si>
    <t>Komisje egzaminacyjne</t>
  </si>
  <si>
    <t>wyn.bezosobowe dla członków kom.egzaminacyjnej</t>
  </si>
  <si>
    <t>zakup kwiatów na urocz.mianow.nauczycieli (awans zaw.)</t>
  </si>
  <si>
    <t>dofin.kosztów kształc.młodocianego pracownika</t>
  </si>
  <si>
    <t xml:space="preserve"> OCHRONA  ZDROWIA</t>
  </si>
  <si>
    <t xml:space="preserve"> Przeciwdziałanie alkoholizmowi </t>
  </si>
  <si>
    <t xml:space="preserve">  dotacje na zad.zlecone dla stowarzyszeń </t>
  </si>
  <si>
    <t xml:space="preserve">  PZER i I - Klub Seniora w Lubiczu 1.200 zł</t>
  </si>
  <si>
    <t xml:space="preserve">  dotacje na zad.zlecone dla pozost.jedn. </t>
  </si>
  <si>
    <t xml:space="preserve">  niezaliczonych do sektora finansów publ.</t>
  </si>
  <si>
    <t xml:space="preserve">  (Akcja Katolicka Paraf. Oddział w Grębocinie 5.500 zł</t>
  </si>
  <si>
    <t xml:space="preserve">  Akcja Katolicka Paraf. Oddział w Gronowie     1.000 zł)</t>
  </si>
  <si>
    <t xml:space="preserve">  Akcja Katolicka Paraf. Oddział w Lubiczu G. 2.300 zł)</t>
  </si>
  <si>
    <t>nagrody konkursowe</t>
  </si>
  <si>
    <t xml:space="preserve">  TPD  O/Okręgowy w Toruniu 20.000 zł)</t>
  </si>
  <si>
    <t>wynagrodzenie osobowe</t>
  </si>
  <si>
    <t xml:space="preserve">  składki. na ubezpieczenia społeczne</t>
  </si>
  <si>
    <t xml:space="preserve">  składki. na Fundusz Pracy</t>
  </si>
  <si>
    <t xml:space="preserve">  zakup dresów dla uczestników międzyszkol. zawodów</t>
  </si>
  <si>
    <t>sprzętu sport., art.spoż., przemysł.na spotk.profil.</t>
  </si>
  <si>
    <t>przeciwdziałanie alkoholizmowi</t>
  </si>
  <si>
    <t xml:space="preserve">  przewóz uczniów na zawody sportowe, wycieczkę, </t>
  </si>
  <si>
    <t>refund.części wyd.na zorgan.kolonii letnich impr.środowisk.</t>
  </si>
  <si>
    <t xml:space="preserve"> Izby wytrzeźwień</t>
  </si>
  <si>
    <t>opłaty za pobyt w Izbie Wytrzeźwień mieszk.z ter.gm.</t>
  </si>
  <si>
    <t xml:space="preserve">   zobowiązania zlikwidowanego SPZOZ w Grębocinie</t>
  </si>
  <si>
    <t xml:space="preserve">   za czynn.likwidatorów i radców pr.w SPZOZ w Grębocinie</t>
  </si>
  <si>
    <t>różne opłaty i składki</t>
  </si>
  <si>
    <t xml:space="preserve"> POMOC SPOŁECZNA</t>
  </si>
  <si>
    <t>Domy pomocy spolecznej</t>
  </si>
  <si>
    <t xml:space="preserve"> opłata za pobyt w DPS</t>
  </si>
  <si>
    <t xml:space="preserve">Świadczenia rodzinne, zaliczka alimentacyjna </t>
  </si>
  <si>
    <t>oraz składki na ubezapieczenia emerytalne i rentowe</t>
  </si>
  <si>
    <t>z ubezpieczenia społecznego</t>
  </si>
  <si>
    <t>zwrot dotacji do Kuj-Pom.Urzędu Wojewódzkiego</t>
  </si>
  <si>
    <t xml:space="preserve">   świadczenia rodzinne</t>
  </si>
  <si>
    <t xml:space="preserve">   wynagrodzenia osobowe pracowników</t>
  </si>
  <si>
    <t xml:space="preserve">   dodatkowe wynagrodzenie roczne</t>
  </si>
  <si>
    <t xml:space="preserve">   składki na ubezpieczenia społeczne</t>
  </si>
  <si>
    <t xml:space="preserve">   składki na Fundusz Pracy</t>
  </si>
  <si>
    <t xml:space="preserve">   wynagrodzenia bezosobowe</t>
  </si>
  <si>
    <t xml:space="preserve">   zakup materiałów biurowych, druków i licencji</t>
  </si>
  <si>
    <t xml:space="preserve">   prowizja bankowa od wypłaconych świadczeń rodzinnych</t>
  </si>
  <si>
    <t xml:space="preserve">   odpisy na ZFŚS</t>
  </si>
  <si>
    <t>zwrot odset.od zwr.dotacji do Kuj.-Pom. U.W.</t>
  </si>
  <si>
    <t>Składki na ubezpieczenie zdrow. za osoby</t>
  </si>
  <si>
    <t>pobierające niektóre świad. z pomocy społ.</t>
  </si>
  <si>
    <t>oraz niektóre świadczenia rodzinne</t>
  </si>
  <si>
    <t xml:space="preserve">  realizacja zad. zlec. gminie:</t>
  </si>
  <si>
    <t xml:space="preserve">  składki na ubezpieczenia zdrowotne</t>
  </si>
  <si>
    <t xml:space="preserve"> Zasiłki i pomoc w naturze oraz składki na</t>
  </si>
  <si>
    <t xml:space="preserve"> ubezpieczenia emerytalne i rentowe</t>
  </si>
  <si>
    <t xml:space="preserve">   w tym 137.000 zł realiz. zad. zlec. gminie:</t>
  </si>
  <si>
    <t xml:space="preserve">   świadczenia społeczne</t>
  </si>
  <si>
    <t xml:space="preserve"> Dodatki mieszkaniowe</t>
  </si>
  <si>
    <t xml:space="preserve">   świadczenia społeczne - dodatki mieszkaniowe</t>
  </si>
  <si>
    <t xml:space="preserve"> Ośrodki pomocy społecznej</t>
  </si>
  <si>
    <t xml:space="preserve">   świadczenia bhp</t>
  </si>
  <si>
    <t xml:space="preserve">   wynagrodzenia osobowe </t>
  </si>
  <si>
    <t xml:space="preserve">   dodatkowe wynagrodzenia roczne</t>
  </si>
  <si>
    <t xml:space="preserve">   składki na ubezpieczenia społeczne </t>
  </si>
  <si>
    <t xml:space="preserve">   zakup materiałów i wyposażenia</t>
  </si>
  <si>
    <t xml:space="preserve">   opłata za usługi internetowe</t>
  </si>
  <si>
    <t xml:space="preserve">   krajowe podróże służbowe</t>
  </si>
  <si>
    <t xml:space="preserve">   zakup pomocy, książek</t>
  </si>
  <si>
    <t xml:space="preserve">   zakup usług remontowych (napr.samoch,służb.)</t>
  </si>
  <si>
    <t xml:space="preserve">   usługi poczt., telekom., bankowe,prawne, szkolenia prac.</t>
  </si>
  <si>
    <t>ubezpiecz.mienia GOPS, ubezp.samoch.służbow.</t>
  </si>
  <si>
    <t>pozostałe odsetki</t>
  </si>
  <si>
    <t>Usuwanie skutków klęsk żywiołowych</t>
  </si>
  <si>
    <t xml:space="preserve">   świadczenia społeczne - usuwanie skutków suszy</t>
  </si>
  <si>
    <t xml:space="preserve"> świadczenia BHP dla pracowników prac społ. użytecznych</t>
  </si>
  <si>
    <t xml:space="preserve"> nagrody zakupione na Festyn Wiejski w Grębocinie</t>
  </si>
  <si>
    <t xml:space="preserve"> szkolenie BHP</t>
  </si>
  <si>
    <t xml:space="preserve"> zwrot dotacji do UW w Bydgoszczy </t>
  </si>
  <si>
    <t>Rycerskim w Grębocinie</t>
  </si>
  <si>
    <t>zakup nagród na Festyn Wiejski połączony z Turniejem</t>
  </si>
  <si>
    <t xml:space="preserve">realiz.progr. wieloletniego "Pomoc państwa w zakresie </t>
  </si>
  <si>
    <t xml:space="preserve"> świadcz.pieniężne dla pracowników prac społ.-użytecz.</t>
  </si>
  <si>
    <t>dożyw.", zas.cel.dla osób poszkod.w katastr.w Katowicach</t>
  </si>
  <si>
    <t xml:space="preserve"> zakup narzędzi do pracy</t>
  </si>
  <si>
    <t>urządzenie placu zabaw w Grębocinie</t>
  </si>
  <si>
    <t xml:space="preserve"> EDUKACYJNA  OPIEKA  WYCHOWAWCZA</t>
  </si>
  <si>
    <t xml:space="preserve"> Świetlice szkolne</t>
  </si>
  <si>
    <t>art.biurowych, sprzętu kuchennego, opału, śr.czystości</t>
  </si>
  <si>
    <t>zakup energii, ciepła, wody</t>
  </si>
  <si>
    <t xml:space="preserve">świadczenia BHP, dodatki mieszkaniowe, wiejskie, </t>
  </si>
  <si>
    <t>zakup pomocy naukowych, dydaktycznych, książek</t>
  </si>
  <si>
    <t>za usługi remontowo-budowl., elektr.</t>
  </si>
  <si>
    <t>zakup materiałów i wyposażenia - art.budowlanych</t>
  </si>
  <si>
    <t>badania okresowe pracowników</t>
  </si>
  <si>
    <t>transport, monitoring obiektów, rozm.telef.</t>
  </si>
  <si>
    <t>usługi pozostałe:za szkolenia pracown., prowizje bankowe,</t>
  </si>
  <si>
    <t>Pomoc materialna dla uczniów</t>
  </si>
  <si>
    <t xml:space="preserve">  stypendia dla uczniów</t>
  </si>
  <si>
    <t>zasiłki szkolne</t>
  </si>
  <si>
    <t xml:space="preserve">  dotacja cel. z budżetu na finansowanie lub dofinansowanie</t>
  </si>
  <si>
    <t xml:space="preserve">  zadań zleconych do realizacji stowarzyszeniom </t>
  </si>
  <si>
    <t xml:space="preserve"> GOSPODARKA  KOMUNALNA  </t>
  </si>
  <si>
    <t xml:space="preserve"> I  OCHRONA  ŚRODOWISKA</t>
  </si>
  <si>
    <t xml:space="preserve"> Gospodarka ściekowa i ochrona wód</t>
  </si>
  <si>
    <t xml:space="preserve"> dopłaty dla odprowadzających ścieki do sieci kanaliz.</t>
  </si>
  <si>
    <t xml:space="preserve"> wywóz nieczystości  z budynków komunalnych</t>
  </si>
  <si>
    <t xml:space="preserve"> Gospodarka odpadami</t>
  </si>
  <si>
    <t xml:space="preserve"> opłata za gromadzenie i utylizację odpadów </t>
  </si>
  <si>
    <t xml:space="preserve"> komunalnych na wysypisku miasta Torunia</t>
  </si>
  <si>
    <t>zakup nagród na konkurs ekologiczny</t>
  </si>
  <si>
    <t xml:space="preserve"> zakup odzieży rob. i ekwiwalenty za pranie odzieży rob.</t>
  </si>
  <si>
    <t>Oczyszczanie miast i wsi</t>
  </si>
  <si>
    <t xml:space="preserve"> zakup materiałów służących do prac porzadkowych </t>
  </si>
  <si>
    <t xml:space="preserve"> na terenie Gminy Lubicz</t>
  </si>
  <si>
    <t xml:space="preserve"> opłaty za zużycie energii elektrycznej</t>
  </si>
  <si>
    <t xml:space="preserve"> opłaty za wywóz nieczystości stałych, odbior worków</t>
  </si>
  <si>
    <t xml:space="preserve"> do selektywnej zbiórki odpadow, koszty likwidacji dzikich</t>
  </si>
  <si>
    <t xml:space="preserve"> wysypisk, opłaty za wyłapywanie bezpańskich psów</t>
  </si>
  <si>
    <t xml:space="preserve"> opłaty za ubezpieczenia sam. VW i Star</t>
  </si>
  <si>
    <t xml:space="preserve"> Ochrona gleby i wód podziemnych</t>
  </si>
  <si>
    <t>badanie pod kątem ochrony gleb na terenie Gm.Lubicz</t>
  </si>
  <si>
    <t>Schroniska dla zwierząt</t>
  </si>
  <si>
    <t>um.na przyjmowanie zwierząt z terenu Gminy Lubicz</t>
  </si>
  <si>
    <t>do Miejskiego Schroniska dla Zwierząt w Toruniu</t>
  </si>
  <si>
    <t xml:space="preserve"> Oświetlenie ulic, placów i dróg</t>
  </si>
  <si>
    <t xml:space="preserve"> zakup energii elektr. </t>
  </si>
  <si>
    <t xml:space="preserve"> konserwacja urządzeń świetlnych ulic </t>
  </si>
  <si>
    <t xml:space="preserve"> opłata związane z realizacją oświetlenia drogowego</t>
  </si>
  <si>
    <t xml:space="preserve"> wydatki inwestycyjne-wykonanie oświetlenia drogowego: </t>
  </si>
  <si>
    <t xml:space="preserve">Brzezinko, Grabowiec, Grębocin, Gronowo, Kopanino, </t>
  </si>
  <si>
    <t>Krobia, Lubicz Dolny,Lubicz Górny, Mierzynek, Młyniec</t>
  </si>
  <si>
    <t xml:space="preserve"> Pierwszy i Drugi, Nowa Wieś, Rogówko, Złotoria</t>
  </si>
  <si>
    <t xml:space="preserve"> ubrania dla pracowników prac interwencyjnych</t>
  </si>
  <si>
    <t xml:space="preserve"> składki na ubezpieczenia społeczne </t>
  </si>
  <si>
    <t xml:space="preserve"> składki. na Fundusz Pracy</t>
  </si>
  <si>
    <t xml:space="preserve"> składki  PFRON</t>
  </si>
  <si>
    <t xml:space="preserve"> zakup energii elektr. i wody </t>
  </si>
  <si>
    <t xml:space="preserve"> szkolenia BHP dla pracowników prac interwenc.</t>
  </si>
  <si>
    <t xml:space="preserve"> wykonanie płyty boiska ogólnodostępnego w Lubiczu D.</t>
  </si>
  <si>
    <t xml:space="preserve"> koszty postepowania sądowego i prokuratorskiego</t>
  </si>
  <si>
    <t xml:space="preserve"> zakup narzędzi do pracy, opału do ogrzew.sali gimn.</t>
  </si>
  <si>
    <t>szkoły podstaw.w Lubiczu</t>
  </si>
  <si>
    <t>wymiana okien w OSP Złotoria i drzwi w świet.Rogówko</t>
  </si>
  <si>
    <t>badania okresowe pracowników interw.</t>
  </si>
  <si>
    <t xml:space="preserve">opł.roczna z tyt.wyłączenia z pr.gruntów leśnych </t>
  </si>
  <si>
    <t>odpisy na ZFSŚ</t>
  </si>
  <si>
    <t>wydatki inwestycyjne - ogrodzenie placu zabaw w Grębocinie</t>
  </si>
  <si>
    <t xml:space="preserve"> KULTURA  I  OCHRONA  DZIEDZICTWA</t>
  </si>
  <si>
    <t xml:space="preserve"> NARODOWEGO</t>
  </si>
  <si>
    <t xml:space="preserve"> Pozostałe zadania w zakresie kultury</t>
  </si>
  <si>
    <t>zakup materiałów i art..spoż.na imprezy kulturalne</t>
  </si>
  <si>
    <t>usługi oraz wpisowe związane z realizacją imprez kultural.</t>
  </si>
  <si>
    <t>wyposażenie placu zabaw Lubicz G.</t>
  </si>
  <si>
    <t xml:space="preserve"> Domy i ośrodki kultury, świetlice i kluby</t>
  </si>
  <si>
    <t xml:space="preserve"> zakup materiałów elektr.do usunięcia awarii w świetlicy</t>
  </si>
  <si>
    <t xml:space="preserve"> w Brzeźnie oraz do ogrzew. świetlicy w Młyńcu; mater.do</t>
  </si>
  <si>
    <t xml:space="preserve">remontu świetlic wiejskich: w Nowej Wsi, Jedwabnie, Kopaninie  </t>
  </si>
  <si>
    <t xml:space="preserve"> koszty energii w Brzeźnie, Jedwabnie, Młyńcu D.,Kopaninie</t>
  </si>
  <si>
    <t>Nowej Wsi</t>
  </si>
  <si>
    <t xml:space="preserve"> zakup usług pozostałłych</t>
  </si>
  <si>
    <t xml:space="preserve"> Biblioteki</t>
  </si>
  <si>
    <t xml:space="preserve"> KULTURA  FIZYCZNA  I  SPORT</t>
  </si>
  <si>
    <t>Obiekty sportowe</t>
  </si>
  <si>
    <t>wydatki inwestycyjne - boiska ogólnodostępne Lubicz Dolny</t>
  </si>
  <si>
    <t xml:space="preserve"> Zadania w zakresie kultury fizycznej</t>
  </si>
  <si>
    <t xml:space="preserve"> i sportu</t>
  </si>
  <si>
    <t xml:space="preserve">  - K.L. "Flisak" Złotoria 30.000 zł</t>
  </si>
  <si>
    <t xml:space="preserve">  - UKS "Żak w Gronowie 3.000 zł</t>
  </si>
  <si>
    <t xml:space="preserve">  - SKOK  "AGROFOOD" Grabowiec 2.000 zł</t>
  </si>
  <si>
    <t xml:space="preserve">  - "SPRINT" Grębocin 4.996,94 zł, </t>
  </si>
  <si>
    <t>wynagrodzenie bezosobowe</t>
  </si>
  <si>
    <t>wynajem karetki pogot.na imprezy kulturalne</t>
  </si>
  <si>
    <t>roboty uzupełn.oraz nadzór nad rob.bud.budynku gosp.na</t>
  </si>
  <si>
    <t>Pozostala działalność</t>
  </si>
  <si>
    <t>boisku Złotoria, opł.za przyłącze bud.gosp.w Złotorii</t>
  </si>
  <si>
    <t>przewóz uczniówna basen, opł.za wynajem basenu</t>
  </si>
  <si>
    <t xml:space="preserve">Realizację wydatków budżetowych w poszczególnych działach przedstawia poniższe  </t>
  </si>
  <si>
    <t>zestawienie</t>
  </si>
  <si>
    <t>budowa oczyszczalni przyzagrodowej w Rogówku</t>
  </si>
  <si>
    <t>ELEKTRYCZNĄ GAZ I WODĘ</t>
  </si>
  <si>
    <t>wynagr.bezosob.-nadzory inwestorskie nad remont.i utrzym.dróg</t>
  </si>
  <si>
    <t>wydatki inwestycyjne - modern.drogi dojazd.do gr.roln.,wykon.</t>
  </si>
  <si>
    <t>kanalizacji deszczowej w Złotorii,Lubiczu Górnym,opracow.</t>
  </si>
  <si>
    <t>dokumentacji i nadzór.</t>
  </si>
  <si>
    <t>wydatki inwestycyjne - budowa chodnika w Brzezinku,Krobii,</t>
  </si>
  <si>
    <t>Młyńcu Pierwszym i Drugim, Lubiczu Dolnym; bud.parkingu</t>
  </si>
  <si>
    <t>w Lubiczu Dolnym, opracowanie dokum.projekt.</t>
  </si>
  <si>
    <t>remont kapit.altanki drewnianej w Lubiczu Górnym</t>
  </si>
  <si>
    <t>zakup kontenera,socjalnego, kabiny sanitarnej, mat.elektr.</t>
  </si>
  <si>
    <t xml:space="preserve">projektu planu zagospod. przestrzennego </t>
  </si>
  <si>
    <t xml:space="preserve">i gleb., ogłoszenia prasowe, różne opł.i składki, wykon.  </t>
  </si>
  <si>
    <t>dodatki mieszkaniowe, wiejskie, pomoc zdrowotna dla naucz.</t>
  </si>
  <si>
    <t xml:space="preserve">zakup materiałów i wyposażenia </t>
  </si>
  <si>
    <t>podatek od nieruchomości</t>
  </si>
  <si>
    <t>do szkoły Lub.D., wym. kotła i części instalacji kotłowni Grębocin)</t>
  </si>
  <si>
    <t>wyd. inwest. (bud.sali gimnast. Lubicz G., wyk.drzwi wejściow.</t>
  </si>
  <si>
    <t>odzież ochronna, świadcz.rzeczowe bhp</t>
  </si>
  <si>
    <t xml:space="preserve">dotacja przedmiotowa dla Przedszkola Publ. w Lubiczu </t>
  </si>
  <si>
    <t xml:space="preserve">  dotacja cel. z budżetu na finans.zadania zlec.- Edukac.i Wychow.</t>
  </si>
  <si>
    <t>działalność pozaszk.(dotacja dla TPD O/Okręgowy w Toruniu)</t>
  </si>
  <si>
    <t>opłata roczna z tyt. użytkowania  na cele nieleśne</t>
  </si>
  <si>
    <t>gruntów wyłączonych z produkcji leśnej</t>
  </si>
  <si>
    <t>wpłaty gminy na rzecz Izb Rolniczych 2 % wpływów</t>
  </si>
  <si>
    <t>z podatku rolnego</t>
  </si>
  <si>
    <t xml:space="preserve">dopłaty do ceny wody przeznaczone dla odbiorców </t>
  </si>
  <si>
    <t>przewóz osób świadczony przez prywatnych przewożników</t>
  </si>
  <si>
    <t>usługi zbiorowego transportu pasażers.na terenie gminy</t>
  </si>
  <si>
    <t>zakupione od innych j.s.t. (MZK Toruń)</t>
  </si>
  <si>
    <t>zakup odzieży rob.i  ekwiwalenty za pranie odzieży</t>
  </si>
  <si>
    <t>dodatkowe wynagrodzenia roczne</t>
  </si>
  <si>
    <t>składki na ubezpieczenia społeczne</t>
  </si>
  <si>
    <t>składki na Fundusz Pracy</t>
  </si>
  <si>
    <t>materiały do remontu dróg, wiata przystankowa, znaki drogowe</t>
  </si>
  <si>
    <t>tablice,paliwo do samochodu, kos spalinowych,koparki i pilarek</t>
  </si>
  <si>
    <t>remont cząstkowy nawierzchni dróg asfaltowych</t>
  </si>
  <si>
    <t>transport materiałów do budowy i naprawy dróg,</t>
  </si>
  <si>
    <t xml:space="preserve">wycinka drzew i gałęzi przydrożnych, nadzór inspektora </t>
  </si>
  <si>
    <t xml:space="preserve">na drogach, zimowe koszty utrzymania dróg,naprawa </t>
  </si>
  <si>
    <t>sprzetu, remont wiat przystank., wyznaczanie granic ulic</t>
  </si>
  <si>
    <t xml:space="preserve">odszkod. dla os. prawnych wypłacone za przejete grunty </t>
  </si>
  <si>
    <t>oraz wygaszenie pr. uż. wieczystego</t>
  </si>
  <si>
    <t>opł.ubezp.samoch. i sprzętu, opł.roczna za wyłącz.z produkcji</t>
  </si>
  <si>
    <t>odpisy na ZFŚS</t>
  </si>
  <si>
    <t>odszkodowania dla osób fiz. wypłacone za przejęte grunty</t>
  </si>
  <si>
    <t>zakup nagród na konkurs - festyn środow.w Złotorii</t>
  </si>
  <si>
    <t>zakup odzieży roboczej i obuwia, ekwiwalent za pranie</t>
  </si>
  <si>
    <t>zakup  do budynku komun. kuchni węglowej, kotłów grzewczych</t>
  </si>
  <si>
    <t xml:space="preserve">zakup wodomierzy i  mat. budowlanych niezbędnych </t>
  </si>
  <si>
    <t>przy remontach budynkow komunalnych</t>
  </si>
  <si>
    <t>oświetlenie klatek schodowych w budynkach komunalnych</t>
  </si>
  <si>
    <t>wywóz nieczystości stałych i płynnych, usługi kominiarskie,</t>
  </si>
  <si>
    <t>deratyzacja, nadzór inspektorów</t>
  </si>
  <si>
    <t>ubezpieczenia budynków, samochodu Renault Cangoo</t>
  </si>
  <si>
    <t>wypłata odszkodow.z tyt. nie zapewn.os. fiz.lokalu socjalnego</t>
  </si>
  <si>
    <t>wpisy sądowe o eksmisję, zakup znaków sądowych</t>
  </si>
  <si>
    <t>na pozwy o zapłatę należn.czynszow.</t>
  </si>
  <si>
    <t>Gospodarka gruntami i nieruchomościami</t>
  </si>
  <si>
    <t xml:space="preserve">opłaty za wypisy, wyrysy, opł.sądowe </t>
  </si>
  <si>
    <t>DZIAŁALNOŚĆ  USŁUGOWA</t>
  </si>
  <si>
    <t>Plany zagospodarowania przestrzennego</t>
  </si>
  <si>
    <t>wyk.operatów szacunk.,podziały nieruchom., zakup map ewiden.</t>
  </si>
  <si>
    <t>ADMINISTRACJA  PUBLICZNA</t>
  </si>
  <si>
    <t>Urzędy wojewódzkie</t>
  </si>
  <si>
    <t>realiz. zadań zlec. gm. z zakresu administracji rząd.:</t>
  </si>
  <si>
    <t>wynagrodzenia  osobowe</t>
  </si>
  <si>
    <t>składki  na ubezpieczenia społeczne</t>
  </si>
  <si>
    <t>Rady gmin</t>
  </si>
  <si>
    <t>diety radnych</t>
  </si>
  <si>
    <t>zakup artykułów spożywczych na sesje RG</t>
  </si>
  <si>
    <t>opłaty za rozmowy tel., udział w Zgromadzeniu Og. ZGW</t>
  </si>
  <si>
    <t>delegacje krajowe</t>
  </si>
  <si>
    <t>Urzędy gmin</t>
  </si>
  <si>
    <t>świadczenia bhp</t>
  </si>
  <si>
    <t xml:space="preserve">składki na ubezpieczenia społeczne </t>
  </si>
  <si>
    <t>składki  PFRON</t>
  </si>
  <si>
    <t>zakup książek</t>
  </si>
  <si>
    <t>zakup energii (woda, energia elektr., ogrzewanie)</t>
  </si>
  <si>
    <t>usługi remontowe</t>
  </si>
  <si>
    <t>zakup usług pozostałych</t>
  </si>
  <si>
    <t>usługi internetowe</t>
  </si>
  <si>
    <t>podróże służbowe krajowe ( w tym ryczałty za używanie</t>
  </si>
  <si>
    <t>prywatnych samochodów do celów służbowych)</t>
  </si>
  <si>
    <t xml:space="preserve">opł.z tyt.ubezpieczeń majątk., opł.komunik.,  </t>
  </si>
  <si>
    <t>podatek od towarów i usług (VAT)</t>
  </si>
  <si>
    <t>zakup materiałów</t>
  </si>
  <si>
    <t>zakup odzieży rob., ekwiwalenty za pranie odzieży rob.</t>
  </si>
  <si>
    <t>diety sołtysów</t>
  </si>
  <si>
    <t>świadczenie rekompensujące utracone wynagrodzenie</t>
  </si>
  <si>
    <t>żołnierza rezerwy</t>
  </si>
  <si>
    <t xml:space="preserve">zakup mat.biurowych, znaków sądowych, monitora </t>
  </si>
  <si>
    <t xml:space="preserve">komputer., środków czystości, opału, paliwa,   </t>
  </si>
  <si>
    <t>zakup energii (woda, energia elektr.)</t>
  </si>
  <si>
    <t xml:space="preserve">opłaty telefoniczne, udział w szkoleniach, obsługa </t>
  </si>
  <si>
    <t xml:space="preserve">informatyczna,naprawy i przegląd techn.samochodów,   </t>
  </si>
  <si>
    <t xml:space="preserve">składki na rzecz zwiazków gmin i stowarzyszeń, </t>
  </si>
  <si>
    <t>ubezp.od odpowiedz.cyw. z tyt. pełnienia funkcji sołtysa</t>
  </si>
  <si>
    <t>koszty postępowania sądowego (wpisy sądowe, wypis z ks.wiecz.)</t>
  </si>
  <si>
    <t xml:space="preserve">URZĘDY  NACZELNYCH  ORGANÓW  </t>
  </si>
  <si>
    <t xml:space="preserve">WŁADZY  PAŃSTWOWEJ  KONTROLI  </t>
  </si>
  <si>
    <t>I OCHRONY  PRAWA  ORAZ  SĄDOWNICTWA</t>
  </si>
  <si>
    <t>Urzędy naczelnych organów władzy państwowej,</t>
  </si>
  <si>
    <t xml:space="preserve">kontroli i ochrony prawa </t>
  </si>
  <si>
    <t>realiz. zadań zlec. prowadzenie i aktualizacja</t>
  </si>
  <si>
    <t>spisu wyborców:</t>
  </si>
  <si>
    <t>um.-zlec.prowadzenie i aktualizacja rejestru wyborców</t>
  </si>
  <si>
    <t xml:space="preserve">BEZPIECZEŃSTWO PUBLICZNE   </t>
  </si>
  <si>
    <t>I OCHRONA  PRZECIWPOŻAROWA</t>
  </si>
  <si>
    <t>Jednostki terenowe Policji</t>
  </si>
  <si>
    <t>Ochotnicze straże pożarne</t>
  </si>
  <si>
    <t xml:space="preserve">dotacje z budżetu na ochronę p.poż. </t>
  </si>
  <si>
    <t xml:space="preserve">realizowaną przez jednostki OSP </t>
  </si>
  <si>
    <t>(art. 32 ust. 2 i 3 ustawy o ochronie p.poż.)</t>
  </si>
  <si>
    <t>zakup umundurowania dla OSP Mierzynek</t>
  </si>
  <si>
    <t>Obrona cywilna</t>
  </si>
  <si>
    <t xml:space="preserve">zakup ubiorów ochr.i niezbędnych materiałów </t>
  </si>
  <si>
    <t>w  walce z epidemią ptasiej grypy</t>
  </si>
  <si>
    <t xml:space="preserve"> wykonanie tablic informacyjnych i ogłoszeń ostrzegaw.</t>
  </si>
  <si>
    <t>wynajęcie sprzętu w czasie akcji p.powodziowej</t>
  </si>
  <si>
    <t xml:space="preserve">usługa inkasa podatków i opłat, usługi doręczania </t>
  </si>
  <si>
    <t>decyzji podatkowych</t>
  </si>
  <si>
    <t>opłaty za czynnosci egzekucyjne Urzędu Skarbowego</t>
  </si>
  <si>
    <t>koszty postępowania sądowego i prokuratorskiego</t>
  </si>
  <si>
    <t>prowizje od kredytów</t>
  </si>
  <si>
    <t>odsetki od kredytów i pożyczek</t>
  </si>
  <si>
    <t>OŚWIATA  I  WYCHOWANIE</t>
  </si>
  <si>
    <t>Szkoły podstawowe</t>
  </si>
  <si>
    <t>wyprawki dla pierwszoklasistów</t>
  </si>
  <si>
    <t>składki. na Fundusz Pracy</t>
  </si>
  <si>
    <t>zakup pomocy naukowych, dydaktycznych i książek</t>
  </si>
  <si>
    <t>zakup ciepła, wody, energii elektrycznej</t>
  </si>
  <si>
    <t xml:space="preserve">zakup usług remontowych </t>
  </si>
  <si>
    <t>usługi pozostałe</t>
  </si>
  <si>
    <t>podróże służbowe zagraniczne ze śr. UE</t>
  </si>
  <si>
    <t>ubezpieczenia majątkowe, opł.za wprow.pyłów do atmosf.</t>
  </si>
  <si>
    <t>Oddzialy przedszkolne w szkołach podstawowych</t>
  </si>
  <si>
    <t xml:space="preserve">dodatki mieszkaniowe, wiejskie, świadczenia bhp, pomoc </t>
  </si>
  <si>
    <t>zdrowotna dla nauczycieli</t>
  </si>
  <si>
    <t>zakup pomocy naukowych i książek</t>
  </si>
  <si>
    <t>usługi remontowe, naprawa i konserw.sprzętu</t>
  </si>
  <si>
    <t>ubezpieczenia majątkowe</t>
  </si>
  <si>
    <t xml:space="preserve">Przedszkola </t>
  </si>
  <si>
    <t>Gimnazja</t>
  </si>
  <si>
    <t>składk. na Fundusz Pracy</t>
  </si>
  <si>
    <t>zakup pomocy dydaktycznych i książek</t>
  </si>
  <si>
    <t>usługi  remontowe</t>
  </si>
  <si>
    <t xml:space="preserve">wydatki osobowe niezalicz. do wynagr.(zakup odzieży  </t>
  </si>
  <si>
    <t>Dowożenie uczniów do szkół</t>
  </si>
  <si>
    <t>wpłaty na PFRON</t>
  </si>
  <si>
    <t>usługi dowozu uczniów</t>
  </si>
  <si>
    <t xml:space="preserve">ubezpieczenia komunik., </t>
  </si>
  <si>
    <t>wynagrodzenia bezosobowe członków komisji</t>
  </si>
  <si>
    <t>d/s awansu zawodowego nauczycieli</t>
  </si>
  <si>
    <t>Dokształcanie i doskonalenie nauczycieli</t>
  </si>
  <si>
    <t>refundacja kosztów dokształcania</t>
  </si>
  <si>
    <t>szkolenie dla dyrektorów i nauczycieli obsługujących</t>
  </si>
  <si>
    <t>pr. komputerowy, opieka metodyczna dla nauczycieli</t>
  </si>
  <si>
    <t>progr.eduk.UE - Socrates Comenius</t>
  </si>
  <si>
    <t>zakup pomocy dydakt. i książek - progr.eduk.UE-Socrates Comenius</t>
  </si>
  <si>
    <t>usługi pozostałe- progr.eduk.UE-Socrates Comenius</t>
  </si>
  <si>
    <t xml:space="preserve">  (ZHR- Toruński Szczep "Brązowa Piątka" 3.000 zł,</t>
  </si>
  <si>
    <t>zakup książek ze śr.UE -"Szkoła Marzeń"</t>
  </si>
  <si>
    <t>zakup książek ze śr.krajowych - "Szkoła Marzeń"</t>
  </si>
  <si>
    <t>dofinansowanie projektu ze śr. Krajowych - "Szkoła Marzeń"</t>
  </si>
  <si>
    <t>usługi pozostałe fin.ze środków UE - "Szkoła Marzeń"</t>
  </si>
  <si>
    <t>finansowanie projektu ze środków UE - "Szkoła Marzeń"</t>
  </si>
  <si>
    <t>dofinansowanie projektu ze środków krajowych - "Szkoła Marzeń"</t>
  </si>
  <si>
    <t>podróże służbowe zagraniczne - pr.eduk.UE - Socrates Comenius</t>
  </si>
  <si>
    <t xml:space="preserve"> dotacja na działalność instytucji kultury - Gminna Bibliot.Publicz.</t>
  </si>
  <si>
    <t>wykon. 100,00  %</t>
  </si>
  <si>
    <t>wykon. 98,08  %</t>
  </si>
  <si>
    <t>wykon. 93,84  %</t>
  </si>
  <si>
    <t>wykon. 99,63  %</t>
  </si>
  <si>
    <t>wykon. 97,47  %</t>
  </si>
  <si>
    <t>wykon. 97,48  %</t>
  </si>
  <si>
    <t>wykon. 96,34 %</t>
  </si>
  <si>
    <t>wykon.78,41  %</t>
  </si>
  <si>
    <t>wykon. 99,42  %</t>
  </si>
  <si>
    <t>wykon. 98,29  %</t>
  </si>
  <si>
    <t>wykon. 84,54  %</t>
  </si>
  <si>
    <t>wykon. 98,52  %</t>
  </si>
  <si>
    <t>wykon. 96,80 %</t>
  </si>
  <si>
    <t>wykon. 99,16  %</t>
  </si>
  <si>
    <t>wykon. 99,99  %</t>
  </si>
  <si>
    <t>Wykon. 98,01%</t>
  </si>
  <si>
    <t>publikacje w prasie,  zamieszczenie informacji w książce telef.,</t>
  </si>
  <si>
    <t>art.spoż.na spotk. z sołtysami</t>
  </si>
  <si>
    <t>zakup art.spożywcz.na gminną imprezę Tenisa Stołowego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</si>
</sst>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0"/>
    </font>
    <font>
      <u val="single"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horizontal="left" indent="1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right"/>
    </xf>
    <xf numFmtId="49" fontId="0" fillId="2" borderId="5" xfId="0" applyNumberFormat="1" applyFill="1" applyBorder="1" applyAlignment="1">
      <alignment/>
    </xf>
    <xf numFmtId="49" fontId="2" fillId="2" borderId="6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left" vertical="center"/>
    </xf>
    <xf numFmtId="4" fontId="0" fillId="0" borderId="7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10" fontId="2" fillId="0" borderId="13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8" fillId="0" borderId="0" xfId="0" applyNumberFormat="1" applyFont="1" applyFill="1" applyAlignment="1">
      <alignment/>
    </xf>
    <xf numFmtId="49" fontId="2" fillId="2" borderId="15" xfId="0" applyNumberFormat="1" applyFont="1" applyFill="1" applyBorder="1" applyAlignment="1">
      <alignment horizontal="center"/>
    </xf>
    <xf numFmtId="49" fontId="0" fillId="2" borderId="12" xfId="0" applyNumberForma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/>
    </xf>
    <xf numFmtId="4" fontId="0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left"/>
    </xf>
    <xf numFmtId="4" fontId="2" fillId="2" borderId="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workbookViewId="0" topLeftCell="A589">
      <selection activeCell="F608" sqref="F608"/>
    </sheetView>
  </sheetViews>
  <sheetFormatPr defaultColWidth="9.00390625" defaultRowHeight="12.75"/>
  <cols>
    <col min="1" max="1" width="5.125" style="4" customWidth="1"/>
    <col min="2" max="2" width="9.625" style="4" customWidth="1"/>
    <col min="3" max="3" width="6.25390625" style="4" customWidth="1"/>
    <col min="4" max="4" width="12.75390625" style="5" customWidth="1"/>
    <col min="5" max="5" width="12.875" style="5" customWidth="1"/>
    <col min="6" max="6" width="57.125" style="1" customWidth="1"/>
    <col min="7" max="7" width="9.125" style="1" customWidth="1"/>
  </cols>
  <sheetData>
    <row r="1" spans="1:7" ht="15.75">
      <c r="A1" s="14" t="s">
        <v>382</v>
      </c>
      <c r="B1" s="14"/>
      <c r="C1" s="14"/>
      <c r="D1" s="12"/>
      <c r="E1" s="13"/>
      <c r="F1" s="13"/>
      <c r="G1"/>
    </row>
    <row r="2" spans="1:7" ht="15.75">
      <c r="A2" s="14" t="s">
        <v>383</v>
      </c>
      <c r="B2" s="14"/>
      <c r="C2" s="14"/>
      <c r="D2" s="13"/>
      <c r="E2" s="15"/>
      <c r="F2" s="13"/>
      <c r="G2"/>
    </row>
    <row r="3" spans="1:7" ht="18">
      <c r="A3" s="6"/>
      <c r="B3" s="6"/>
      <c r="C3" s="6"/>
      <c r="D3" s="7"/>
      <c r="E3" s="8"/>
      <c r="F3" s="3"/>
      <c r="G3"/>
    </row>
    <row r="4" spans="1:7" ht="18">
      <c r="A4" s="20"/>
      <c r="B4" s="20"/>
      <c r="C4" s="21"/>
      <c r="D4" s="22" t="s">
        <v>2</v>
      </c>
      <c r="E4" s="23" t="s">
        <v>146</v>
      </c>
      <c r="F4" s="22" t="s">
        <v>145</v>
      </c>
      <c r="G4"/>
    </row>
    <row r="5" spans="1:7" s="2" customFormat="1" ht="15.75">
      <c r="A5" s="72" t="s">
        <v>0</v>
      </c>
      <c r="B5" s="72" t="s">
        <v>1</v>
      </c>
      <c r="C5" s="24" t="s">
        <v>148</v>
      </c>
      <c r="D5" s="25" t="s">
        <v>147</v>
      </c>
      <c r="E5" s="26" t="s">
        <v>147</v>
      </c>
      <c r="F5" s="25"/>
      <c r="G5"/>
    </row>
    <row r="6" spans="1:7" s="2" customFormat="1" ht="15.75">
      <c r="A6" s="46" t="s">
        <v>3</v>
      </c>
      <c r="B6" s="17"/>
      <c r="C6" s="105"/>
      <c r="D6" s="18"/>
      <c r="E6" s="95"/>
      <c r="F6" s="81" t="s">
        <v>149</v>
      </c>
      <c r="G6"/>
    </row>
    <row r="7" spans="1:7" s="2" customFormat="1" ht="15.75">
      <c r="A7" s="19"/>
      <c r="B7" s="19" t="s">
        <v>4</v>
      </c>
      <c r="C7" s="106"/>
      <c r="D7" s="16"/>
      <c r="E7" s="96"/>
      <c r="F7" s="47" t="s">
        <v>153</v>
      </c>
      <c r="G7"/>
    </row>
    <row r="8" spans="1:7" ht="14.25" customHeight="1">
      <c r="A8" s="9"/>
      <c r="B8" s="9"/>
      <c r="C8" s="9" t="s">
        <v>5</v>
      </c>
      <c r="D8" s="10">
        <v>2200</v>
      </c>
      <c r="E8" s="64">
        <v>2100.61</v>
      </c>
      <c r="F8" s="43" t="s">
        <v>154</v>
      </c>
      <c r="G8"/>
    </row>
    <row r="9" spans="1:6" ht="13.5" customHeight="1">
      <c r="A9" s="9"/>
      <c r="B9" s="9"/>
      <c r="C9" s="9" t="s">
        <v>6</v>
      </c>
      <c r="D9" s="10">
        <v>3000</v>
      </c>
      <c r="E9" s="64">
        <v>2962.47</v>
      </c>
      <c r="F9" s="52" t="s">
        <v>406</v>
      </c>
    </row>
    <row r="10" spans="1:6" ht="13.5" customHeight="1">
      <c r="A10" s="9"/>
      <c r="B10" s="9"/>
      <c r="C10" s="9"/>
      <c r="D10" s="10"/>
      <c r="E10" s="64"/>
      <c r="F10" s="52" t="s">
        <v>407</v>
      </c>
    </row>
    <row r="11" spans="1:6" ht="12.75" customHeight="1">
      <c r="A11" s="9"/>
      <c r="B11" s="9"/>
      <c r="C11" s="9" t="s">
        <v>8</v>
      </c>
      <c r="D11" s="10">
        <v>19000</v>
      </c>
      <c r="E11" s="64">
        <v>4169.5</v>
      </c>
      <c r="F11" s="67" t="s">
        <v>384</v>
      </c>
    </row>
    <row r="12" spans="1:6" ht="12.75" customHeight="1">
      <c r="A12" s="9"/>
      <c r="B12" s="9"/>
      <c r="C12" s="9"/>
      <c r="D12" s="87">
        <f>SUM(D8:D11)</f>
        <v>24200</v>
      </c>
      <c r="E12" s="91">
        <f>SUM(E8:E11)</f>
        <v>9232.58</v>
      </c>
      <c r="F12" s="67"/>
    </row>
    <row r="13" spans="1:6" ht="12.75" customHeight="1">
      <c r="A13" s="9"/>
      <c r="B13" s="9" t="s">
        <v>9</v>
      </c>
      <c r="C13" s="9"/>
      <c r="D13" s="10"/>
      <c r="E13" s="64"/>
      <c r="F13" s="51" t="s">
        <v>155</v>
      </c>
    </row>
    <row r="14" spans="1:6" ht="12.75" customHeight="1">
      <c r="A14" s="9"/>
      <c r="B14" s="9"/>
      <c r="C14" s="9" t="s">
        <v>10</v>
      </c>
      <c r="D14" s="10">
        <v>5500</v>
      </c>
      <c r="E14" s="64">
        <v>5338.6</v>
      </c>
      <c r="F14" s="52" t="s">
        <v>408</v>
      </c>
    </row>
    <row r="15" spans="1:6" ht="12.75" customHeight="1">
      <c r="A15" s="9"/>
      <c r="B15" s="9"/>
      <c r="C15" s="9"/>
      <c r="D15" s="10"/>
      <c r="E15" s="64"/>
      <c r="F15" s="52" t="s">
        <v>409</v>
      </c>
    </row>
    <row r="16" spans="1:6" ht="12.75" customHeight="1">
      <c r="A16" s="9"/>
      <c r="B16" s="9"/>
      <c r="C16" s="9"/>
      <c r="D16" s="87">
        <f>SUM(D14)</f>
        <v>5500</v>
      </c>
      <c r="E16" s="91">
        <f>SUM(E14)</f>
        <v>5338.6</v>
      </c>
      <c r="F16" s="52"/>
    </row>
    <row r="17" spans="1:6" ht="12.75" customHeight="1">
      <c r="A17" s="9"/>
      <c r="B17" s="9" t="s">
        <v>11</v>
      </c>
      <c r="C17" s="9"/>
      <c r="D17" s="10"/>
      <c r="E17" s="64"/>
      <c r="F17" s="51" t="s">
        <v>163</v>
      </c>
    </row>
    <row r="18" spans="1:6" ht="12.75" customHeight="1">
      <c r="A18" s="9"/>
      <c r="B18" s="9"/>
      <c r="C18" s="9" t="s">
        <v>5</v>
      </c>
      <c r="D18" s="10">
        <v>656</v>
      </c>
      <c r="E18" s="64">
        <v>656</v>
      </c>
      <c r="F18" s="43" t="s">
        <v>156</v>
      </c>
    </row>
    <row r="19" spans="1:6" ht="12.75" customHeight="1">
      <c r="A19" s="9"/>
      <c r="B19" s="9"/>
      <c r="C19" s="9" t="s">
        <v>6</v>
      </c>
      <c r="D19" s="10">
        <v>32811</v>
      </c>
      <c r="E19" s="64">
        <v>32810.21</v>
      </c>
      <c r="F19" s="43" t="s">
        <v>157</v>
      </c>
    </row>
    <row r="20" spans="1:6" ht="12.75" customHeight="1">
      <c r="A20" s="9"/>
      <c r="B20" s="9"/>
      <c r="C20" s="9"/>
      <c r="D20" s="87">
        <f>SUM(D18:D19)</f>
        <v>33467</v>
      </c>
      <c r="E20" s="89">
        <f>SUM(E18:E19)</f>
        <v>33466.21</v>
      </c>
      <c r="F20" s="43"/>
    </row>
    <row r="21" spans="1:6" ht="12.75" customHeight="1">
      <c r="A21" s="11"/>
      <c r="B21" s="11"/>
      <c r="C21" s="11"/>
      <c r="D21" s="107"/>
      <c r="E21" s="86"/>
      <c r="F21" s="63"/>
    </row>
    <row r="22" spans="1:6" ht="12.75" customHeight="1">
      <c r="A22" s="78"/>
      <c r="B22" s="79" t="s">
        <v>150</v>
      </c>
      <c r="C22" s="27"/>
      <c r="D22" s="30">
        <f>SUM(D20+D16+D12)</f>
        <v>63167</v>
      </c>
      <c r="E22" s="97">
        <f>SUM(E20+E16+E12)</f>
        <v>48037.39</v>
      </c>
      <c r="F22" s="44" t="s">
        <v>151</v>
      </c>
    </row>
    <row r="23" spans="1:6" ht="12.75" customHeight="1">
      <c r="A23" s="49" t="s">
        <v>12</v>
      </c>
      <c r="B23" s="49"/>
      <c r="C23" s="35"/>
      <c r="D23" s="10"/>
      <c r="E23" s="64"/>
      <c r="F23" s="50" t="s">
        <v>158</v>
      </c>
    </row>
    <row r="24" spans="1:6" ht="12.75" customHeight="1">
      <c r="A24" s="9"/>
      <c r="B24" s="9"/>
      <c r="C24" s="35"/>
      <c r="D24" s="10"/>
      <c r="E24" s="64"/>
      <c r="F24" s="52" t="s">
        <v>385</v>
      </c>
    </row>
    <row r="25" spans="1:6" ht="12.75" customHeight="1">
      <c r="A25" s="9"/>
      <c r="B25" s="9" t="s">
        <v>13</v>
      </c>
      <c r="C25" s="35"/>
      <c r="D25" s="10"/>
      <c r="E25" s="64"/>
      <c r="F25" s="51" t="s">
        <v>159</v>
      </c>
    </row>
    <row r="26" spans="1:6" ht="12.75" customHeight="1">
      <c r="A26" s="9"/>
      <c r="B26" s="9"/>
      <c r="C26" s="35" t="s">
        <v>5</v>
      </c>
      <c r="D26" s="10">
        <v>320000</v>
      </c>
      <c r="E26" s="64">
        <v>320000</v>
      </c>
      <c r="F26" s="52" t="s">
        <v>410</v>
      </c>
    </row>
    <row r="27" spans="1:6" ht="12.75" customHeight="1">
      <c r="A27" s="9"/>
      <c r="B27" s="9"/>
      <c r="C27" s="35"/>
      <c r="D27" s="88">
        <f>SUM(D26)</f>
        <v>320000</v>
      </c>
      <c r="E27" s="89">
        <f>SUM(E26)</f>
        <v>320000</v>
      </c>
      <c r="F27" s="51"/>
    </row>
    <row r="28" spans="1:6" ht="12.75" customHeight="1">
      <c r="A28" s="11"/>
      <c r="B28" s="11"/>
      <c r="C28" s="35"/>
      <c r="D28" s="74"/>
      <c r="E28" s="86"/>
      <c r="F28" s="80"/>
    </row>
    <row r="29" spans="1:6" ht="12.75" customHeight="1">
      <c r="A29" s="73"/>
      <c r="B29" s="77" t="s">
        <v>150</v>
      </c>
      <c r="C29" s="27"/>
      <c r="D29" s="30">
        <f>SUM(D27)</f>
        <v>320000</v>
      </c>
      <c r="E29" s="97">
        <f>SUM(E27)</f>
        <v>320000</v>
      </c>
      <c r="F29" s="44" t="s">
        <v>554</v>
      </c>
    </row>
    <row r="30" spans="1:6" ht="12.75" customHeight="1">
      <c r="A30" s="33" t="s">
        <v>14</v>
      </c>
      <c r="B30" s="34"/>
      <c r="C30" s="31"/>
      <c r="D30" s="32"/>
      <c r="E30" s="90"/>
      <c r="F30" s="52" t="s">
        <v>160</v>
      </c>
    </row>
    <row r="31" spans="1:6" ht="12.75" customHeight="1">
      <c r="A31" s="9"/>
      <c r="B31" s="9" t="s">
        <v>15</v>
      </c>
      <c r="C31" s="9"/>
      <c r="D31" s="10"/>
      <c r="E31" s="64"/>
      <c r="F31" s="51" t="s">
        <v>161</v>
      </c>
    </row>
    <row r="32" spans="1:6" ht="12.75" customHeight="1">
      <c r="A32" s="9"/>
      <c r="B32" s="9"/>
      <c r="C32" s="9" t="s">
        <v>5</v>
      </c>
      <c r="D32" s="10">
        <v>182500</v>
      </c>
      <c r="E32" s="64">
        <v>177091.09</v>
      </c>
      <c r="F32" s="52" t="s">
        <v>411</v>
      </c>
    </row>
    <row r="33" spans="1:6" ht="12.75" customHeight="1">
      <c r="A33" s="9"/>
      <c r="B33" s="9"/>
      <c r="C33" s="9" t="s">
        <v>16</v>
      </c>
      <c r="D33" s="10">
        <v>510500</v>
      </c>
      <c r="E33" s="64">
        <v>510320.19</v>
      </c>
      <c r="F33" s="52" t="s">
        <v>412</v>
      </c>
    </row>
    <row r="34" spans="1:6" ht="12.75" customHeight="1">
      <c r="A34" s="9"/>
      <c r="B34" s="9"/>
      <c r="C34" s="9"/>
      <c r="D34" s="10"/>
      <c r="E34" s="64"/>
      <c r="F34" s="52" t="s">
        <v>413</v>
      </c>
    </row>
    <row r="35" spans="1:6" ht="12.75" customHeight="1">
      <c r="A35" s="9"/>
      <c r="B35" s="9"/>
      <c r="C35" s="9"/>
      <c r="D35" s="87">
        <f>SUM(D32:D34)</f>
        <v>693000</v>
      </c>
      <c r="E35" s="91">
        <f>SUM(E32:E34)</f>
        <v>687411.28</v>
      </c>
      <c r="F35" s="52"/>
    </row>
    <row r="36" spans="1:6" ht="12.75" customHeight="1">
      <c r="A36" s="9"/>
      <c r="B36" s="9" t="s">
        <v>17</v>
      </c>
      <c r="C36" s="9"/>
      <c r="D36" s="10"/>
      <c r="E36" s="64"/>
      <c r="F36" s="51" t="s">
        <v>162</v>
      </c>
    </row>
    <row r="37" spans="1:6" ht="12.75" customHeight="1">
      <c r="A37" s="9"/>
      <c r="B37" s="9"/>
      <c r="C37" s="9" t="s">
        <v>18</v>
      </c>
      <c r="D37" s="10">
        <v>1200</v>
      </c>
      <c r="E37" s="64">
        <v>1101.01</v>
      </c>
      <c r="F37" s="52" t="s">
        <v>414</v>
      </c>
    </row>
    <row r="38" spans="1:6" ht="12.75" customHeight="1">
      <c r="A38" s="9"/>
      <c r="B38" s="9"/>
      <c r="C38" s="9" t="s">
        <v>19</v>
      </c>
      <c r="D38" s="10">
        <v>126500</v>
      </c>
      <c r="E38" s="64">
        <v>121926.55</v>
      </c>
      <c r="F38" s="52" t="s">
        <v>182</v>
      </c>
    </row>
    <row r="39" spans="1:6" ht="12.75" customHeight="1">
      <c r="A39" s="9"/>
      <c r="B39" s="9"/>
      <c r="C39" s="9" t="s">
        <v>20</v>
      </c>
      <c r="D39" s="10">
        <v>10200</v>
      </c>
      <c r="E39" s="64">
        <v>9615.22</v>
      </c>
      <c r="F39" s="52" t="s">
        <v>415</v>
      </c>
    </row>
    <row r="40" spans="1:6" ht="12.75" customHeight="1">
      <c r="A40" s="9"/>
      <c r="B40" s="9"/>
      <c r="C40" s="9" t="s">
        <v>21</v>
      </c>
      <c r="D40" s="10">
        <v>25500</v>
      </c>
      <c r="E40" s="64">
        <v>24864.02</v>
      </c>
      <c r="F40" s="52" t="s">
        <v>416</v>
      </c>
    </row>
    <row r="41" spans="1:6" ht="12.75" customHeight="1">
      <c r="A41" s="9"/>
      <c r="B41" s="9"/>
      <c r="C41" s="9" t="s">
        <v>22</v>
      </c>
      <c r="D41" s="10">
        <v>3400</v>
      </c>
      <c r="E41" s="64">
        <v>3303.08</v>
      </c>
      <c r="F41" s="52" t="s">
        <v>417</v>
      </c>
    </row>
    <row r="42" spans="1:6" ht="12.75" customHeight="1">
      <c r="A42" s="9"/>
      <c r="B42" s="9"/>
      <c r="C42" s="9" t="s">
        <v>23</v>
      </c>
      <c r="D42" s="10">
        <v>5000</v>
      </c>
      <c r="E42" s="64">
        <v>3711.77</v>
      </c>
      <c r="F42" s="52" t="s">
        <v>386</v>
      </c>
    </row>
    <row r="43" spans="1:6" ht="12.75" customHeight="1">
      <c r="A43" s="9"/>
      <c r="B43" s="9"/>
      <c r="C43" s="9" t="s">
        <v>24</v>
      </c>
      <c r="D43" s="10">
        <v>268800</v>
      </c>
      <c r="E43" s="64">
        <v>263327.81</v>
      </c>
      <c r="F43" s="52" t="s">
        <v>418</v>
      </c>
    </row>
    <row r="44" spans="1:6" ht="12.75" customHeight="1">
      <c r="A44" s="9"/>
      <c r="B44" s="9"/>
      <c r="C44" s="9"/>
      <c r="D44" s="10"/>
      <c r="E44" s="64"/>
      <c r="F44" s="52" t="s">
        <v>419</v>
      </c>
    </row>
    <row r="45" spans="1:6" ht="12.75" customHeight="1">
      <c r="A45" s="9"/>
      <c r="B45" s="9"/>
      <c r="C45" s="9" t="s">
        <v>25</v>
      </c>
      <c r="D45" s="10">
        <v>539802</v>
      </c>
      <c r="E45" s="64">
        <v>536641.84</v>
      </c>
      <c r="F45" s="52" t="s">
        <v>420</v>
      </c>
    </row>
    <row r="46" spans="1:6" ht="12.75" customHeight="1">
      <c r="A46" s="9"/>
      <c r="B46" s="9"/>
      <c r="C46" s="9" t="s">
        <v>5</v>
      </c>
      <c r="D46" s="10">
        <v>265000</v>
      </c>
      <c r="E46" s="64">
        <v>250397.88</v>
      </c>
      <c r="F46" s="52" t="s">
        <v>421</v>
      </c>
    </row>
    <row r="47" spans="1:6" ht="12.75" customHeight="1">
      <c r="A47" s="9"/>
      <c r="B47" s="9"/>
      <c r="C47" s="9"/>
      <c r="D47" s="10"/>
      <c r="E47" s="64"/>
      <c r="F47" s="52" t="s">
        <v>422</v>
      </c>
    </row>
    <row r="48" spans="1:6" ht="12.75" customHeight="1">
      <c r="A48" s="9"/>
      <c r="B48" s="9"/>
      <c r="C48" s="35"/>
      <c r="D48" s="10"/>
      <c r="E48" s="64"/>
      <c r="F48" s="52" t="s">
        <v>423</v>
      </c>
    </row>
    <row r="49" spans="1:6" ht="12.75" customHeight="1">
      <c r="A49" s="9"/>
      <c r="B49" s="9"/>
      <c r="C49" s="35"/>
      <c r="D49" s="10"/>
      <c r="E49" s="64"/>
      <c r="F49" s="52" t="s">
        <v>424</v>
      </c>
    </row>
    <row r="50" spans="1:6" ht="12.75" customHeight="1">
      <c r="A50" s="9"/>
      <c r="B50" s="9"/>
      <c r="C50" s="35"/>
      <c r="D50" s="10"/>
      <c r="E50" s="64"/>
      <c r="F50" s="52" t="s">
        <v>425</v>
      </c>
    </row>
    <row r="51" spans="1:6" ht="12.75" customHeight="1">
      <c r="A51" s="9"/>
      <c r="B51" s="9"/>
      <c r="C51" s="35"/>
      <c r="D51" s="10"/>
      <c r="E51" s="64"/>
      <c r="F51" s="52" t="s">
        <v>426</v>
      </c>
    </row>
    <row r="52" spans="1:6" ht="12.75" customHeight="1">
      <c r="A52" s="9"/>
      <c r="B52" s="9"/>
      <c r="C52" s="35" t="s">
        <v>6</v>
      </c>
      <c r="D52" s="10">
        <v>6400</v>
      </c>
      <c r="E52" s="92">
        <v>3628.4</v>
      </c>
      <c r="F52" s="52" t="s">
        <v>427</v>
      </c>
    </row>
    <row r="53" spans="1:6" ht="12.75" customHeight="1">
      <c r="A53" s="9"/>
      <c r="B53" s="9"/>
      <c r="C53" s="35" t="s">
        <v>26</v>
      </c>
      <c r="D53" s="10">
        <v>4200</v>
      </c>
      <c r="E53" s="64">
        <v>3248.06</v>
      </c>
      <c r="F53" s="52" t="s">
        <v>428</v>
      </c>
    </row>
    <row r="54" spans="1:6" ht="12.75" customHeight="1">
      <c r="A54" s="9"/>
      <c r="B54" s="9"/>
      <c r="C54" s="35" t="s">
        <v>27</v>
      </c>
      <c r="D54" s="10">
        <v>63945</v>
      </c>
      <c r="E54" s="64">
        <v>63945</v>
      </c>
      <c r="F54" s="52" t="s">
        <v>429</v>
      </c>
    </row>
    <row r="55" spans="1:6" ht="12.75" customHeight="1">
      <c r="A55" s="9"/>
      <c r="B55" s="9"/>
      <c r="C55" s="35" t="s">
        <v>28</v>
      </c>
      <c r="D55" s="10">
        <v>105550</v>
      </c>
      <c r="E55" s="64">
        <v>105476</v>
      </c>
      <c r="F55" s="52" t="s">
        <v>425</v>
      </c>
    </row>
    <row r="56" spans="1:6" ht="12.75" customHeight="1">
      <c r="A56" s="9"/>
      <c r="B56" s="9"/>
      <c r="C56" s="35"/>
      <c r="D56" s="10"/>
      <c r="E56" s="64"/>
      <c r="F56" s="52" t="s">
        <v>426</v>
      </c>
    </row>
    <row r="57" spans="1:6" ht="12.75" customHeight="1">
      <c r="A57" s="9"/>
      <c r="B57" s="9"/>
      <c r="C57" s="35" t="s">
        <v>8</v>
      </c>
      <c r="D57" s="10">
        <v>257535</v>
      </c>
      <c r="E57" s="64">
        <v>255126.63</v>
      </c>
      <c r="F57" s="43" t="s">
        <v>387</v>
      </c>
    </row>
    <row r="58" spans="1:6" ht="12.75" customHeight="1">
      <c r="A58" s="9"/>
      <c r="B58" s="9"/>
      <c r="C58" s="35"/>
      <c r="D58" s="10"/>
      <c r="E58" s="64"/>
      <c r="F58" s="43" t="s">
        <v>388</v>
      </c>
    </row>
    <row r="59" spans="1:6" ht="12.75" customHeight="1">
      <c r="A59" s="9"/>
      <c r="B59" s="9"/>
      <c r="C59" s="35"/>
      <c r="D59" s="87">
        <f>SUM(D37:D58)</f>
        <v>1683032</v>
      </c>
      <c r="E59" s="91">
        <f>SUM(E37:E58)</f>
        <v>1646313.27</v>
      </c>
      <c r="F59" s="43" t="s">
        <v>389</v>
      </c>
    </row>
    <row r="60" spans="1:6" ht="12.75" customHeight="1">
      <c r="A60" s="9"/>
      <c r="B60" s="9"/>
      <c r="C60" s="35"/>
      <c r="D60" s="10"/>
      <c r="E60" s="64"/>
      <c r="F60" s="43"/>
    </row>
    <row r="61" spans="1:6" ht="12.75" customHeight="1">
      <c r="A61" s="9"/>
      <c r="B61" s="9" t="s">
        <v>29</v>
      </c>
      <c r="C61" s="35"/>
      <c r="D61" s="10"/>
      <c r="E61" s="64"/>
      <c r="F61" s="51" t="s">
        <v>163</v>
      </c>
    </row>
    <row r="62" spans="1:6" ht="12.75" customHeight="1">
      <c r="A62" s="9"/>
      <c r="B62" s="9"/>
      <c r="C62" s="35" t="s">
        <v>8</v>
      </c>
      <c r="D62" s="10">
        <v>66792</v>
      </c>
      <c r="E62" s="64">
        <v>62279.37</v>
      </c>
      <c r="F62" s="43" t="s">
        <v>390</v>
      </c>
    </row>
    <row r="63" spans="1:6" ht="12.75" customHeight="1">
      <c r="A63" s="9"/>
      <c r="B63" s="9"/>
      <c r="C63" s="35"/>
      <c r="D63" s="48"/>
      <c r="E63" s="57"/>
      <c r="F63" s="43" t="s">
        <v>391</v>
      </c>
    </row>
    <row r="64" spans="1:6" ht="12.75" customHeight="1">
      <c r="A64" s="9"/>
      <c r="B64" s="9"/>
      <c r="C64" s="35"/>
      <c r="D64" s="48"/>
      <c r="E64" s="57"/>
      <c r="F64" s="43" t="s">
        <v>392</v>
      </c>
    </row>
    <row r="65" spans="1:6" ht="12.75" customHeight="1">
      <c r="A65" s="11"/>
      <c r="B65" s="9"/>
      <c r="C65" s="35"/>
      <c r="D65" s="88">
        <f>SUM(D62:D64)</f>
        <v>66792</v>
      </c>
      <c r="E65" s="89">
        <f>SUM(E62:E64)</f>
        <v>62279.37</v>
      </c>
      <c r="F65" s="43"/>
    </row>
    <row r="66" spans="1:6" ht="12.75" customHeight="1">
      <c r="A66" s="28"/>
      <c r="B66" s="29" t="s">
        <v>150</v>
      </c>
      <c r="C66" s="27"/>
      <c r="D66" s="30">
        <f>SUM(+D65+D59+D35)</f>
        <v>2442824</v>
      </c>
      <c r="E66" s="97">
        <f>SUM(+E65+E59+E35)</f>
        <v>2396003.92</v>
      </c>
      <c r="F66" s="44" t="s">
        <v>555</v>
      </c>
    </row>
    <row r="67" spans="1:6" ht="12.75" customHeight="1">
      <c r="A67" s="49" t="s">
        <v>30</v>
      </c>
      <c r="B67" s="9"/>
      <c r="C67" s="9"/>
      <c r="D67" s="10"/>
      <c r="E67" s="64"/>
      <c r="F67" s="52" t="s">
        <v>164</v>
      </c>
    </row>
    <row r="68" spans="1:6" ht="12.75" customHeight="1">
      <c r="A68" s="9"/>
      <c r="B68" s="9" t="s">
        <v>31</v>
      </c>
      <c r="C68" s="9"/>
      <c r="D68" s="10"/>
      <c r="E68" s="64"/>
      <c r="F68" s="51" t="s">
        <v>165</v>
      </c>
    </row>
    <row r="69" spans="1:6" ht="12.75" customHeight="1">
      <c r="A69" s="9"/>
      <c r="B69" s="9"/>
      <c r="C69" s="9" t="s">
        <v>18</v>
      </c>
      <c r="D69" s="10">
        <v>950</v>
      </c>
      <c r="E69" s="64">
        <v>901.6</v>
      </c>
      <c r="F69" s="52" t="s">
        <v>431</v>
      </c>
    </row>
    <row r="70" spans="1:6" ht="12.75" customHeight="1">
      <c r="A70" s="9"/>
      <c r="B70" s="9"/>
      <c r="C70" s="9" t="s">
        <v>19</v>
      </c>
      <c r="D70" s="10">
        <v>58900</v>
      </c>
      <c r="E70" s="64">
        <v>58273.75</v>
      </c>
      <c r="F70" s="52" t="s">
        <v>182</v>
      </c>
    </row>
    <row r="71" spans="1:6" ht="12.75" customHeight="1">
      <c r="A71" s="9"/>
      <c r="B71" s="9"/>
      <c r="C71" s="9" t="s">
        <v>20</v>
      </c>
      <c r="D71" s="10">
        <v>4600</v>
      </c>
      <c r="E71" s="64">
        <v>4550.07</v>
      </c>
      <c r="F71" s="52" t="s">
        <v>415</v>
      </c>
    </row>
    <row r="72" spans="1:6" ht="12.75" customHeight="1">
      <c r="A72" s="9"/>
      <c r="B72" s="9"/>
      <c r="C72" s="9" t="s">
        <v>21</v>
      </c>
      <c r="D72" s="10">
        <v>11200</v>
      </c>
      <c r="E72" s="64">
        <v>11092.36</v>
      </c>
      <c r="F72" s="52" t="s">
        <v>416</v>
      </c>
    </row>
    <row r="73" spans="1:6" ht="12.75" customHeight="1">
      <c r="A73" s="9"/>
      <c r="B73" s="9"/>
      <c r="C73" s="9" t="s">
        <v>22</v>
      </c>
      <c r="D73" s="10">
        <v>1500</v>
      </c>
      <c r="E73" s="64">
        <v>1481.53</v>
      </c>
      <c r="F73" s="52" t="s">
        <v>417</v>
      </c>
    </row>
    <row r="74" spans="1:6" ht="12.75" customHeight="1">
      <c r="A74" s="9"/>
      <c r="B74" s="9"/>
      <c r="C74" s="9" t="s">
        <v>24</v>
      </c>
      <c r="D74" s="10">
        <v>45138</v>
      </c>
      <c r="E74" s="64">
        <v>44757.42</v>
      </c>
      <c r="F74" s="52" t="s">
        <v>432</v>
      </c>
    </row>
    <row r="75" spans="1:6" ht="12.75" customHeight="1">
      <c r="A75" s="9"/>
      <c r="B75" s="9"/>
      <c r="C75" s="9"/>
      <c r="D75" s="10"/>
      <c r="E75" s="64"/>
      <c r="F75" s="52" t="s">
        <v>433</v>
      </c>
    </row>
    <row r="76" spans="1:6" ht="12.75" customHeight="1">
      <c r="A76" s="9"/>
      <c r="B76" s="9"/>
      <c r="C76" s="9"/>
      <c r="D76" s="10"/>
      <c r="E76" s="64"/>
      <c r="F76" s="52" t="s">
        <v>434</v>
      </c>
    </row>
    <row r="77" spans="1:6" ht="12.75" customHeight="1">
      <c r="A77" s="9"/>
      <c r="B77" s="9"/>
      <c r="C77" s="9" t="s">
        <v>32</v>
      </c>
      <c r="D77" s="10">
        <v>2200</v>
      </c>
      <c r="E77" s="64">
        <v>1621.96</v>
      </c>
      <c r="F77" s="52" t="s">
        <v>435</v>
      </c>
    </row>
    <row r="78" spans="1:6" ht="12.75" customHeight="1">
      <c r="A78" s="9"/>
      <c r="B78" s="9"/>
      <c r="C78" s="9" t="s">
        <v>25</v>
      </c>
      <c r="D78" s="10">
        <v>7600</v>
      </c>
      <c r="E78" s="64">
        <v>5182.56</v>
      </c>
      <c r="F78" s="43" t="s">
        <v>393</v>
      </c>
    </row>
    <row r="79" spans="1:6" ht="12.75" customHeight="1">
      <c r="A79" s="9"/>
      <c r="B79" s="9"/>
      <c r="C79" s="9" t="s">
        <v>5</v>
      </c>
      <c r="D79" s="10">
        <v>37600</v>
      </c>
      <c r="E79" s="64">
        <v>33105.65</v>
      </c>
      <c r="F79" s="52" t="s">
        <v>436</v>
      </c>
    </row>
    <row r="80" spans="1:6" ht="12.75" customHeight="1">
      <c r="A80" s="9"/>
      <c r="B80" s="9"/>
      <c r="C80" s="9"/>
      <c r="D80" s="10"/>
      <c r="E80" s="64"/>
      <c r="F80" s="52" t="s">
        <v>437</v>
      </c>
    </row>
    <row r="81" spans="1:6" ht="12.75" customHeight="1">
      <c r="A81" s="9"/>
      <c r="B81" s="9"/>
      <c r="C81" s="9" t="s">
        <v>6</v>
      </c>
      <c r="D81" s="10">
        <v>1500</v>
      </c>
      <c r="E81" s="64">
        <v>1262.79</v>
      </c>
      <c r="F81" s="52" t="s">
        <v>438</v>
      </c>
    </row>
    <row r="82" spans="1:6" ht="12.75" customHeight="1">
      <c r="A82" s="9"/>
      <c r="B82" s="9"/>
      <c r="C82" s="9" t="s">
        <v>26</v>
      </c>
      <c r="D82" s="10">
        <v>2300</v>
      </c>
      <c r="E82" s="64">
        <v>1910.63</v>
      </c>
      <c r="F82" s="52" t="s">
        <v>428</v>
      </c>
    </row>
    <row r="83" spans="1:6" ht="12.75" customHeight="1">
      <c r="A83" s="9"/>
      <c r="B83" s="9"/>
      <c r="C83" s="9" t="s">
        <v>27</v>
      </c>
      <c r="D83" s="10">
        <v>1512</v>
      </c>
      <c r="E83" s="64">
        <v>1512</v>
      </c>
      <c r="F83" s="94" t="s">
        <v>439</v>
      </c>
    </row>
    <row r="84" spans="1:6" ht="12.75" customHeight="1">
      <c r="A84" s="9"/>
      <c r="B84" s="9"/>
      <c r="C84" s="9" t="s">
        <v>33</v>
      </c>
      <c r="D84" s="10">
        <v>500</v>
      </c>
      <c r="E84" s="64">
        <v>390</v>
      </c>
      <c r="F84" s="52" t="s">
        <v>440</v>
      </c>
    </row>
    <row r="85" spans="1:6" ht="12.75" customHeight="1">
      <c r="A85" s="9"/>
      <c r="B85" s="9"/>
      <c r="C85" s="9"/>
      <c r="D85" s="10"/>
      <c r="E85" s="64"/>
      <c r="F85" s="43" t="s">
        <v>441</v>
      </c>
    </row>
    <row r="86" spans="1:6" ht="12.75" customHeight="1">
      <c r="A86" s="9"/>
      <c r="B86" s="9"/>
      <c r="C86" s="9" t="s">
        <v>34</v>
      </c>
      <c r="D86" s="10">
        <v>7200</v>
      </c>
      <c r="E86" s="64">
        <v>7179.65</v>
      </c>
      <c r="F86" s="43" t="s">
        <v>394</v>
      </c>
    </row>
    <row r="87" spans="1:6" ht="12.75" customHeight="1">
      <c r="A87" s="9"/>
      <c r="B87" s="9"/>
      <c r="C87" s="35"/>
      <c r="D87" s="87">
        <f>SUM(D69:D86)</f>
        <v>182700</v>
      </c>
      <c r="E87" s="91">
        <f>SUM(E69:E86)</f>
        <v>173221.97</v>
      </c>
      <c r="F87" s="43"/>
    </row>
    <row r="88" spans="1:6" ht="12.75" customHeight="1">
      <c r="A88" s="9"/>
      <c r="B88" s="9" t="s">
        <v>35</v>
      </c>
      <c r="C88" s="35"/>
      <c r="D88" s="10"/>
      <c r="E88" s="64"/>
      <c r="F88" s="51" t="s">
        <v>442</v>
      </c>
    </row>
    <row r="89" spans="1:6" ht="12.75" customHeight="1">
      <c r="A89" s="9"/>
      <c r="B89" s="9"/>
      <c r="C89" s="35" t="s">
        <v>5</v>
      </c>
      <c r="D89" s="10">
        <v>47300</v>
      </c>
      <c r="E89" s="64">
        <v>43667.04</v>
      </c>
      <c r="F89" s="43" t="s">
        <v>166</v>
      </c>
    </row>
    <row r="90" spans="1:6" ht="12.75" customHeight="1">
      <c r="A90" s="9"/>
      <c r="B90" s="9"/>
      <c r="C90" s="35" t="s">
        <v>6</v>
      </c>
      <c r="D90" s="10">
        <v>5000</v>
      </c>
      <c r="E90" s="64">
        <v>3641.18</v>
      </c>
      <c r="F90" s="52" t="s">
        <v>443</v>
      </c>
    </row>
    <row r="91" spans="1:6" ht="12.75" customHeight="1">
      <c r="A91" s="11"/>
      <c r="B91" s="11"/>
      <c r="C91" s="35"/>
      <c r="D91" s="88">
        <f>SUM(D89:D90)</f>
        <v>52300</v>
      </c>
      <c r="E91" s="89">
        <f>SUM(E89:E90)</f>
        <v>47308.22</v>
      </c>
      <c r="F91" s="52"/>
    </row>
    <row r="92" spans="1:6" ht="12.75" customHeight="1">
      <c r="A92" s="28"/>
      <c r="B92" s="29" t="s">
        <v>150</v>
      </c>
      <c r="C92" s="27"/>
      <c r="D92" s="30">
        <f>SUM(+D87+D91)</f>
        <v>235000</v>
      </c>
      <c r="E92" s="97">
        <f>SUM(+E87+E91)</f>
        <v>220530.19</v>
      </c>
      <c r="F92" s="44" t="s">
        <v>556</v>
      </c>
    </row>
    <row r="93" spans="1:6" ht="12.75" customHeight="1">
      <c r="A93" s="49" t="s">
        <v>36</v>
      </c>
      <c r="B93" s="84"/>
      <c r="C93" s="35"/>
      <c r="D93" s="10"/>
      <c r="E93" s="64"/>
      <c r="F93" s="50" t="s">
        <v>444</v>
      </c>
    </row>
    <row r="94" spans="1:6" ht="12.75" customHeight="1">
      <c r="A94" s="9"/>
      <c r="B94" s="35" t="s">
        <v>37</v>
      </c>
      <c r="C94" s="35"/>
      <c r="D94" s="10"/>
      <c r="E94" s="64"/>
      <c r="F94" s="51" t="s">
        <v>445</v>
      </c>
    </row>
    <row r="95" spans="1:6" ht="12.75" customHeight="1">
      <c r="A95" s="9"/>
      <c r="B95" s="35"/>
      <c r="C95" s="35" t="s">
        <v>23</v>
      </c>
      <c r="D95" s="10">
        <v>115600</v>
      </c>
      <c r="E95" s="64">
        <v>115572.5</v>
      </c>
      <c r="F95" s="52" t="s">
        <v>183</v>
      </c>
    </row>
    <row r="96" spans="1:6" ht="12.75" customHeight="1">
      <c r="A96" s="9"/>
      <c r="B96" s="35"/>
      <c r="C96" s="35" t="s">
        <v>5</v>
      </c>
      <c r="D96" s="10">
        <v>164400</v>
      </c>
      <c r="E96" s="64">
        <v>163378.49</v>
      </c>
      <c r="F96" s="68" t="s">
        <v>446</v>
      </c>
    </row>
    <row r="97" spans="1:6" ht="12.75" customHeight="1">
      <c r="A97" s="9"/>
      <c r="B97" s="35"/>
      <c r="C97" s="35"/>
      <c r="D97" s="10"/>
      <c r="E97" s="64"/>
      <c r="F97" s="53" t="s">
        <v>396</v>
      </c>
    </row>
    <row r="98" spans="1:6" ht="12.75" customHeight="1">
      <c r="A98" s="9"/>
      <c r="B98" s="35"/>
      <c r="C98" s="35"/>
      <c r="D98" s="48"/>
      <c r="E98" s="57"/>
      <c r="F98" s="53" t="s">
        <v>395</v>
      </c>
    </row>
    <row r="99" spans="1:6" ht="12.75" customHeight="1">
      <c r="A99" s="9"/>
      <c r="B99" s="35"/>
      <c r="C99" s="35"/>
      <c r="D99" s="88">
        <f>SUM(D95:D98)</f>
        <v>280000</v>
      </c>
      <c r="E99" s="89">
        <f>SUM(E95:E98)</f>
        <v>278950.99</v>
      </c>
      <c r="F99" s="53"/>
    </row>
    <row r="100" spans="1:6" ht="12.75" customHeight="1">
      <c r="A100" s="11"/>
      <c r="B100" s="85"/>
      <c r="C100" s="35"/>
      <c r="D100" s="74"/>
      <c r="E100" s="86"/>
      <c r="F100" s="54"/>
    </row>
    <row r="101" spans="1:6" ht="12.75" customHeight="1">
      <c r="A101" s="28"/>
      <c r="B101" s="29" t="s">
        <v>150</v>
      </c>
      <c r="C101" s="27"/>
      <c r="D101" s="30">
        <f>SUM(D99)</f>
        <v>280000</v>
      </c>
      <c r="E101" s="97">
        <f>SUM(E99)</f>
        <v>278950.99</v>
      </c>
      <c r="F101" s="83" t="s">
        <v>557</v>
      </c>
    </row>
    <row r="102" spans="1:6" ht="12.75" customHeight="1">
      <c r="A102" s="33" t="s">
        <v>38</v>
      </c>
      <c r="B102" s="34"/>
      <c r="C102" s="31"/>
      <c r="D102" s="32"/>
      <c r="E102" s="90"/>
      <c r="F102" s="53" t="s">
        <v>447</v>
      </c>
    </row>
    <row r="103" spans="1:6" ht="12.75" customHeight="1">
      <c r="A103" s="36"/>
      <c r="B103" s="37" t="s">
        <v>39</v>
      </c>
      <c r="C103" s="31"/>
      <c r="D103" s="32"/>
      <c r="E103" s="90"/>
      <c r="F103" s="93" t="s">
        <v>448</v>
      </c>
    </row>
    <row r="104" spans="1:6" ht="12.75" customHeight="1">
      <c r="A104" s="36"/>
      <c r="B104" s="37"/>
      <c r="C104" s="31"/>
      <c r="D104" s="32"/>
      <c r="E104" s="90"/>
      <c r="F104" s="53" t="s">
        <v>449</v>
      </c>
    </row>
    <row r="105" spans="1:6" ht="12.75" customHeight="1">
      <c r="A105" s="9"/>
      <c r="B105" s="9"/>
      <c r="C105" s="35" t="s">
        <v>19</v>
      </c>
      <c r="D105" s="10">
        <v>101170</v>
      </c>
      <c r="E105" s="64">
        <v>101170</v>
      </c>
      <c r="F105" s="52" t="s">
        <v>450</v>
      </c>
    </row>
    <row r="106" spans="1:6" ht="12.75" customHeight="1">
      <c r="A106" s="9"/>
      <c r="B106" s="9"/>
      <c r="C106" s="35" t="s">
        <v>21</v>
      </c>
      <c r="D106" s="10">
        <v>17440</v>
      </c>
      <c r="E106" s="64">
        <v>17440</v>
      </c>
      <c r="F106" s="52" t="s">
        <v>451</v>
      </c>
    </row>
    <row r="107" spans="1:6" ht="12.75" customHeight="1">
      <c r="A107" s="9"/>
      <c r="B107" s="9"/>
      <c r="C107" s="35" t="s">
        <v>22</v>
      </c>
      <c r="D107" s="10">
        <v>2490</v>
      </c>
      <c r="E107" s="64">
        <v>2490</v>
      </c>
      <c r="F107" s="52" t="s">
        <v>417</v>
      </c>
    </row>
    <row r="108" spans="1:6" ht="12.75" customHeight="1">
      <c r="A108" s="9"/>
      <c r="B108" s="9"/>
      <c r="C108" s="35"/>
      <c r="D108" s="87">
        <f>SUM(D105:D107)</f>
        <v>121100</v>
      </c>
      <c r="E108" s="91">
        <f>SUM(E105:E107)</f>
        <v>121100</v>
      </c>
      <c r="F108" s="52"/>
    </row>
    <row r="109" spans="1:6" ht="12.75" customHeight="1">
      <c r="A109" s="9"/>
      <c r="B109" s="9" t="s">
        <v>40</v>
      </c>
      <c r="C109" s="35"/>
      <c r="D109" s="10"/>
      <c r="E109" s="64"/>
      <c r="F109" s="51" t="s">
        <v>452</v>
      </c>
    </row>
    <row r="110" spans="1:6" ht="12.75" customHeight="1">
      <c r="A110" s="9"/>
      <c r="B110" s="9"/>
      <c r="C110" s="35" t="s">
        <v>41</v>
      </c>
      <c r="D110" s="10">
        <v>75400</v>
      </c>
      <c r="E110" s="64">
        <v>75259.32</v>
      </c>
      <c r="F110" s="52" t="s">
        <v>453</v>
      </c>
    </row>
    <row r="111" spans="1:6" ht="12.75" customHeight="1">
      <c r="A111" s="9"/>
      <c r="B111" s="9"/>
      <c r="C111" s="35" t="s">
        <v>24</v>
      </c>
      <c r="D111" s="10">
        <v>5500</v>
      </c>
      <c r="E111" s="64">
        <v>5372.39</v>
      </c>
      <c r="F111" s="52" t="s">
        <v>454</v>
      </c>
    </row>
    <row r="112" spans="1:6" ht="12.75" customHeight="1">
      <c r="A112" s="9"/>
      <c r="B112" s="9"/>
      <c r="C112" s="35" t="s">
        <v>5</v>
      </c>
      <c r="D112" s="10">
        <v>5010</v>
      </c>
      <c r="E112" s="64">
        <v>5005.69</v>
      </c>
      <c r="F112" s="52" t="s">
        <v>455</v>
      </c>
    </row>
    <row r="113" spans="1:6" ht="12.75" customHeight="1">
      <c r="A113" s="9"/>
      <c r="B113" s="9"/>
      <c r="C113" s="35" t="s">
        <v>42</v>
      </c>
      <c r="D113" s="10">
        <v>1990</v>
      </c>
      <c r="E113" s="64">
        <v>1516.5</v>
      </c>
      <c r="F113" s="52" t="s">
        <v>456</v>
      </c>
    </row>
    <row r="114" spans="1:6" ht="12.75" customHeight="1">
      <c r="A114" s="9"/>
      <c r="B114" s="9"/>
      <c r="C114" s="35"/>
      <c r="D114" s="87">
        <f>SUM(D110:D113)</f>
        <v>87900</v>
      </c>
      <c r="E114" s="91">
        <f>SUM(E110:E113)</f>
        <v>87153.90000000001</v>
      </c>
      <c r="F114" s="52"/>
    </row>
    <row r="115" spans="1:6" ht="12.75" customHeight="1">
      <c r="A115" s="9"/>
      <c r="B115" s="9" t="s">
        <v>43</v>
      </c>
      <c r="C115" s="35"/>
      <c r="D115" s="10"/>
      <c r="E115" s="64"/>
      <c r="F115" s="51" t="s">
        <v>457</v>
      </c>
    </row>
    <row r="116" spans="1:6" ht="12.75" customHeight="1">
      <c r="A116" s="9"/>
      <c r="B116" s="9"/>
      <c r="C116" s="35" t="s">
        <v>18</v>
      </c>
      <c r="D116" s="10">
        <v>8660</v>
      </c>
      <c r="E116" s="64">
        <v>8603.68</v>
      </c>
      <c r="F116" s="52" t="s">
        <v>458</v>
      </c>
    </row>
    <row r="117" spans="1:6" ht="12.75" customHeight="1">
      <c r="A117" s="9"/>
      <c r="B117" s="9"/>
      <c r="C117" s="35" t="s">
        <v>19</v>
      </c>
      <c r="D117" s="10">
        <v>1802167</v>
      </c>
      <c r="E117" s="64">
        <v>1787229.46</v>
      </c>
      <c r="F117" s="52" t="s">
        <v>182</v>
      </c>
    </row>
    <row r="118" spans="1:6" ht="12.75" customHeight="1">
      <c r="A118" s="9"/>
      <c r="B118" s="9"/>
      <c r="C118" s="35" t="s">
        <v>20</v>
      </c>
      <c r="D118" s="10">
        <v>139055</v>
      </c>
      <c r="E118" s="64">
        <v>139027.96</v>
      </c>
      <c r="F118" s="52" t="s">
        <v>415</v>
      </c>
    </row>
    <row r="119" spans="1:6" ht="12.75" customHeight="1">
      <c r="A119" s="9"/>
      <c r="B119" s="9"/>
      <c r="C119" s="35" t="s">
        <v>21</v>
      </c>
      <c r="D119" s="10">
        <v>313537</v>
      </c>
      <c r="E119" s="64">
        <v>293450.77</v>
      </c>
      <c r="F119" s="52" t="s">
        <v>459</v>
      </c>
    </row>
    <row r="120" spans="1:6" ht="12.75" customHeight="1">
      <c r="A120" s="9"/>
      <c r="B120" s="9"/>
      <c r="C120" s="35" t="s">
        <v>22</v>
      </c>
      <c r="D120" s="10">
        <v>46676</v>
      </c>
      <c r="E120" s="64">
        <v>43317.37</v>
      </c>
      <c r="F120" s="52" t="s">
        <v>417</v>
      </c>
    </row>
    <row r="121" spans="1:6" ht="12.75" customHeight="1">
      <c r="A121" s="9"/>
      <c r="B121" s="9"/>
      <c r="C121" s="35" t="s">
        <v>44</v>
      </c>
      <c r="D121" s="10">
        <v>23500</v>
      </c>
      <c r="E121" s="64">
        <v>22778.7</v>
      </c>
      <c r="F121" s="52" t="s">
        <v>460</v>
      </c>
    </row>
    <row r="122" spans="1:6" ht="12.75" customHeight="1">
      <c r="A122" s="9"/>
      <c r="B122" s="9"/>
      <c r="C122" s="35" t="s">
        <v>23</v>
      </c>
      <c r="D122" s="10">
        <v>28600</v>
      </c>
      <c r="E122" s="64">
        <v>24544.37</v>
      </c>
      <c r="F122" s="52" t="s">
        <v>183</v>
      </c>
    </row>
    <row r="123" spans="1:6" ht="12.75" customHeight="1">
      <c r="A123" s="9"/>
      <c r="B123" s="9"/>
      <c r="C123" s="35" t="s">
        <v>24</v>
      </c>
      <c r="D123" s="10">
        <v>144000</v>
      </c>
      <c r="E123" s="64">
        <v>138000.24</v>
      </c>
      <c r="F123" s="52" t="s">
        <v>398</v>
      </c>
    </row>
    <row r="124" spans="1:6" ht="12.75" customHeight="1">
      <c r="A124" s="9"/>
      <c r="B124" s="9"/>
      <c r="C124" s="35" t="s">
        <v>45</v>
      </c>
      <c r="D124" s="10">
        <v>2300</v>
      </c>
      <c r="E124" s="64">
        <v>2059.35</v>
      </c>
      <c r="F124" s="52" t="s">
        <v>461</v>
      </c>
    </row>
    <row r="125" spans="1:6" ht="12.75" customHeight="1">
      <c r="A125" s="9"/>
      <c r="B125" s="9"/>
      <c r="C125" s="35" t="s">
        <v>32</v>
      </c>
      <c r="D125" s="10">
        <v>28000</v>
      </c>
      <c r="E125" s="64">
        <v>23857.15</v>
      </c>
      <c r="F125" s="52" t="s">
        <v>462</v>
      </c>
    </row>
    <row r="126" spans="1:6" ht="12.75" customHeight="1">
      <c r="A126" s="9"/>
      <c r="B126" s="9"/>
      <c r="C126" s="35" t="s">
        <v>25</v>
      </c>
      <c r="D126" s="10">
        <v>6000</v>
      </c>
      <c r="E126" s="64">
        <v>5621.97</v>
      </c>
      <c r="F126" s="52" t="s">
        <v>463</v>
      </c>
    </row>
    <row r="127" spans="1:6" ht="12.75" customHeight="1">
      <c r="A127" s="9"/>
      <c r="B127" s="9"/>
      <c r="C127" s="35" t="s">
        <v>46</v>
      </c>
      <c r="D127" s="10">
        <v>1500</v>
      </c>
      <c r="E127" s="64">
        <v>1105.3</v>
      </c>
      <c r="F127" s="52" t="s">
        <v>299</v>
      </c>
    </row>
    <row r="128" spans="1:6" ht="12.75" customHeight="1">
      <c r="A128" s="9"/>
      <c r="B128" s="9"/>
      <c r="C128" s="35" t="s">
        <v>5</v>
      </c>
      <c r="D128" s="10">
        <v>212600</v>
      </c>
      <c r="E128" s="64">
        <v>204936.31</v>
      </c>
      <c r="F128" s="52" t="s">
        <v>464</v>
      </c>
    </row>
    <row r="129" spans="1:6" ht="12.75" customHeight="1">
      <c r="A129" s="9"/>
      <c r="B129" s="9"/>
      <c r="C129" s="35" t="s">
        <v>47</v>
      </c>
      <c r="D129" s="10">
        <v>10000</v>
      </c>
      <c r="E129" s="64">
        <v>8274.79</v>
      </c>
      <c r="F129" s="52" t="s">
        <v>465</v>
      </c>
    </row>
    <row r="130" spans="1:6" ht="12.75" customHeight="1">
      <c r="A130" s="9"/>
      <c r="B130" s="9"/>
      <c r="C130" s="35" t="s">
        <v>42</v>
      </c>
      <c r="D130" s="10">
        <v>22000</v>
      </c>
      <c r="E130" s="64">
        <v>18325.48</v>
      </c>
      <c r="F130" s="52" t="s">
        <v>466</v>
      </c>
    </row>
    <row r="131" spans="1:6" ht="12.75" customHeight="1">
      <c r="A131" s="9"/>
      <c r="B131" s="9"/>
      <c r="C131" s="35"/>
      <c r="D131" s="10"/>
      <c r="E131" s="64"/>
      <c r="F131" s="52" t="s">
        <v>467</v>
      </c>
    </row>
    <row r="132" spans="1:6" ht="12.75" customHeight="1">
      <c r="A132" s="9"/>
      <c r="B132" s="9"/>
      <c r="C132" s="35" t="s">
        <v>6</v>
      </c>
      <c r="D132" s="10">
        <v>22000</v>
      </c>
      <c r="E132" s="64">
        <v>19927.8</v>
      </c>
      <c r="F132" s="52" t="s">
        <v>468</v>
      </c>
    </row>
    <row r="133" spans="1:6" ht="12.75" customHeight="1">
      <c r="A133" s="9"/>
      <c r="B133" s="9"/>
      <c r="C133" s="35"/>
      <c r="D133" s="10"/>
      <c r="E133" s="64"/>
      <c r="F133" s="52" t="s">
        <v>168</v>
      </c>
    </row>
    <row r="134" spans="1:6" ht="12.75" customHeight="1">
      <c r="A134" s="9"/>
      <c r="B134" s="9"/>
      <c r="C134" s="35" t="s">
        <v>26</v>
      </c>
      <c r="D134" s="10">
        <v>41490</v>
      </c>
      <c r="E134" s="64">
        <v>38811.22</v>
      </c>
      <c r="F134" s="52" t="s">
        <v>428</v>
      </c>
    </row>
    <row r="135" spans="1:6" ht="12.75" customHeight="1">
      <c r="A135" s="9"/>
      <c r="B135" s="9"/>
      <c r="C135" s="35" t="s">
        <v>48</v>
      </c>
      <c r="D135" s="10">
        <v>500</v>
      </c>
      <c r="E135" s="64">
        <v>191</v>
      </c>
      <c r="F135" s="52" t="s">
        <v>469</v>
      </c>
    </row>
    <row r="136" spans="1:6" ht="12.75" customHeight="1">
      <c r="A136" s="9"/>
      <c r="B136" s="9"/>
      <c r="C136" s="35" t="s">
        <v>33</v>
      </c>
      <c r="D136" s="10">
        <v>1000</v>
      </c>
      <c r="E136" s="64">
        <v>740</v>
      </c>
      <c r="F136" s="43" t="s">
        <v>169</v>
      </c>
    </row>
    <row r="137" spans="1:6" ht="12.75" customHeight="1">
      <c r="A137" s="9"/>
      <c r="B137" s="9"/>
      <c r="C137" s="35" t="s">
        <v>8</v>
      </c>
      <c r="D137" s="10">
        <v>435200</v>
      </c>
      <c r="E137" s="64">
        <v>434446.1</v>
      </c>
      <c r="F137" s="43" t="s">
        <v>170</v>
      </c>
    </row>
    <row r="138" spans="1:6" ht="12.75" customHeight="1">
      <c r="A138" s="9"/>
      <c r="B138" s="9"/>
      <c r="C138" s="35"/>
      <c r="D138" s="87">
        <f>SUM(D116:D137)</f>
        <v>3288785</v>
      </c>
      <c r="E138" s="91">
        <f>SUM(E116:E137)</f>
        <v>3215249.020000001</v>
      </c>
      <c r="F138" s="43"/>
    </row>
    <row r="139" spans="1:6" ht="12.75" customHeight="1">
      <c r="A139" s="9"/>
      <c r="B139" s="9" t="s">
        <v>49</v>
      </c>
      <c r="C139" s="35"/>
      <c r="D139" s="10"/>
      <c r="E139" s="64"/>
      <c r="F139" s="62" t="s">
        <v>171</v>
      </c>
    </row>
    <row r="140" spans="1:6" ht="12.75" customHeight="1">
      <c r="A140" s="9"/>
      <c r="B140" s="9"/>
      <c r="C140" s="35"/>
      <c r="D140" s="10"/>
      <c r="E140" s="64"/>
      <c r="F140" s="62" t="s">
        <v>172</v>
      </c>
    </row>
    <row r="141" spans="1:6" ht="12.75" customHeight="1">
      <c r="A141" s="9"/>
      <c r="B141" s="9"/>
      <c r="C141" s="35"/>
      <c r="D141" s="10"/>
      <c r="E141" s="64"/>
      <c r="F141" s="62" t="s">
        <v>173</v>
      </c>
    </row>
    <row r="142" spans="1:6" ht="12.75" customHeight="1">
      <c r="A142" s="9"/>
      <c r="B142" s="9"/>
      <c r="C142" s="35" t="s">
        <v>24</v>
      </c>
      <c r="D142" s="10">
        <v>480</v>
      </c>
      <c r="E142" s="64">
        <v>478.58</v>
      </c>
      <c r="F142" s="43" t="s">
        <v>174</v>
      </c>
    </row>
    <row r="143" spans="1:6" ht="12.75" customHeight="1">
      <c r="A143" s="9"/>
      <c r="B143" s="9"/>
      <c r="C143" s="35"/>
      <c r="D143" s="10"/>
      <c r="E143" s="64"/>
      <c r="F143" s="43" t="s">
        <v>175</v>
      </c>
    </row>
    <row r="144" spans="1:6" ht="12.75" customHeight="1">
      <c r="A144" s="9"/>
      <c r="B144" s="9"/>
      <c r="C144" s="35" t="s">
        <v>42</v>
      </c>
      <c r="D144" s="10">
        <v>420</v>
      </c>
      <c r="E144" s="64">
        <v>419.72</v>
      </c>
      <c r="F144" s="43" t="s">
        <v>176</v>
      </c>
    </row>
    <row r="145" spans="1:6" ht="12.75" customHeight="1">
      <c r="A145" s="9"/>
      <c r="B145" s="9"/>
      <c r="C145" s="35"/>
      <c r="D145" s="87">
        <f>SUM(D142:D144)</f>
        <v>900</v>
      </c>
      <c r="E145" s="91">
        <f>SUM(E142:E144)</f>
        <v>898.3</v>
      </c>
      <c r="F145" s="43"/>
    </row>
    <row r="146" spans="1:6" ht="12.75" customHeight="1">
      <c r="A146" s="9"/>
      <c r="B146" s="9" t="s">
        <v>50</v>
      </c>
      <c r="C146" s="35"/>
      <c r="D146" s="10"/>
      <c r="E146" s="64"/>
      <c r="F146" s="51" t="s">
        <v>177</v>
      </c>
    </row>
    <row r="147" spans="1:6" ht="12.75" customHeight="1">
      <c r="A147" s="9"/>
      <c r="B147" s="9"/>
      <c r="C147" s="35" t="s">
        <v>51</v>
      </c>
      <c r="D147" s="10">
        <v>75</v>
      </c>
      <c r="E147" s="64">
        <v>74.89</v>
      </c>
      <c r="F147" s="43" t="s">
        <v>430</v>
      </c>
    </row>
    <row r="148" spans="1:6" ht="12.75" customHeight="1">
      <c r="A148" s="9"/>
      <c r="B148" s="9"/>
      <c r="C148" s="35" t="s">
        <v>24</v>
      </c>
      <c r="D148" s="10">
        <v>1925</v>
      </c>
      <c r="E148" s="64">
        <v>1848.55</v>
      </c>
      <c r="F148" s="52" t="s">
        <v>470</v>
      </c>
    </row>
    <row r="149" spans="1:6" ht="12.75" customHeight="1">
      <c r="A149" s="9"/>
      <c r="B149" s="9"/>
      <c r="C149" s="35" t="s">
        <v>5</v>
      </c>
      <c r="D149" s="10">
        <v>16200</v>
      </c>
      <c r="E149" s="64">
        <v>14611.94</v>
      </c>
      <c r="F149" s="52" t="s">
        <v>570</v>
      </c>
    </row>
    <row r="150" spans="1:6" ht="12.75" customHeight="1">
      <c r="A150" s="9"/>
      <c r="B150" s="9"/>
      <c r="C150" s="35"/>
      <c r="D150" s="10"/>
      <c r="E150" s="64"/>
      <c r="F150" s="52" t="s">
        <v>178</v>
      </c>
    </row>
    <row r="151" spans="1:6" ht="12.75" customHeight="1">
      <c r="A151" s="9"/>
      <c r="B151" s="9"/>
      <c r="C151" s="35"/>
      <c r="D151" s="87">
        <f>SUM(D147:D150)</f>
        <v>18200</v>
      </c>
      <c r="E151" s="91">
        <f>SUM(E147:E150)</f>
        <v>16535.38</v>
      </c>
      <c r="F151" s="52"/>
    </row>
    <row r="152" spans="1:6" ht="12.75" customHeight="1">
      <c r="A152" s="9"/>
      <c r="B152" s="9"/>
      <c r="C152" s="35"/>
      <c r="D152" s="87"/>
      <c r="E152" s="91"/>
      <c r="F152" s="52"/>
    </row>
    <row r="153" spans="1:6" ht="12.75" customHeight="1">
      <c r="A153" s="9"/>
      <c r="B153" s="9" t="s">
        <v>52</v>
      </c>
      <c r="C153" s="35"/>
      <c r="D153" s="10"/>
      <c r="E153" s="64"/>
      <c r="F153" s="51" t="s">
        <v>190</v>
      </c>
    </row>
    <row r="154" spans="1:6" ht="12.75" customHeight="1">
      <c r="A154" s="9"/>
      <c r="B154" s="9"/>
      <c r="C154" s="35" t="s">
        <v>18</v>
      </c>
      <c r="D154" s="10">
        <v>1000</v>
      </c>
      <c r="E154" s="64">
        <v>930.95</v>
      </c>
      <c r="F154" s="52" t="s">
        <v>471</v>
      </c>
    </row>
    <row r="155" spans="1:6" ht="12.75" customHeight="1">
      <c r="A155" s="9"/>
      <c r="B155" s="9"/>
      <c r="C155" s="35" t="s">
        <v>41</v>
      </c>
      <c r="D155" s="10">
        <v>24650</v>
      </c>
      <c r="E155" s="64">
        <v>23100</v>
      </c>
      <c r="F155" s="52" t="s">
        <v>472</v>
      </c>
    </row>
    <row r="156" spans="1:6" ht="12.75" customHeight="1">
      <c r="A156" s="9"/>
      <c r="B156" s="9"/>
      <c r="C156" s="35" t="s">
        <v>53</v>
      </c>
      <c r="D156" s="10">
        <v>1000</v>
      </c>
      <c r="E156" s="64">
        <v>929.39</v>
      </c>
      <c r="F156" s="52" t="s">
        <v>473</v>
      </c>
    </row>
    <row r="157" spans="1:6" ht="12.75" customHeight="1">
      <c r="A157" s="9"/>
      <c r="B157" s="9"/>
      <c r="C157" s="35"/>
      <c r="D157" s="10"/>
      <c r="E157" s="64"/>
      <c r="F157" s="52" t="s">
        <v>474</v>
      </c>
    </row>
    <row r="158" spans="1:6" ht="12.75" customHeight="1">
      <c r="A158" s="9"/>
      <c r="B158" s="9"/>
      <c r="C158" s="35" t="s">
        <v>19</v>
      </c>
      <c r="D158" s="10">
        <v>360300</v>
      </c>
      <c r="E158" s="64">
        <v>355180.52</v>
      </c>
      <c r="F158" s="52" t="s">
        <v>182</v>
      </c>
    </row>
    <row r="159" spans="1:6" ht="12.75" customHeight="1">
      <c r="A159" s="9"/>
      <c r="B159" s="9"/>
      <c r="C159" s="35" t="s">
        <v>20</v>
      </c>
      <c r="D159" s="10">
        <v>29000</v>
      </c>
      <c r="E159" s="64">
        <v>28131.03</v>
      </c>
      <c r="F159" s="52" t="s">
        <v>415</v>
      </c>
    </row>
    <row r="160" spans="1:6" ht="12.75" customHeight="1">
      <c r="A160" s="9"/>
      <c r="B160" s="9"/>
      <c r="C160" s="35" t="s">
        <v>21</v>
      </c>
      <c r="D160" s="10">
        <v>72000</v>
      </c>
      <c r="E160" s="64">
        <v>68875.24</v>
      </c>
      <c r="F160" s="52" t="s">
        <v>459</v>
      </c>
    </row>
    <row r="161" spans="1:6" ht="12.75" customHeight="1">
      <c r="A161" s="9"/>
      <c r="B161" s="9"/>
      <c r="C161" s="35" t="s">
        <v>22</v>
      </c>
      <c r="D161" s="10">
        <v>9500</v>
      </c>
      <c r="E161" s="64">
        <v>9201.26</v>
      </c>
      <c r="F161" s="52" t="s">
        <v>417</v>
      </c>
    </row>
    <row r="162" spans="1:6" ht="12.75" customHeight="1">
      <c r="A162" s="9"/>
      <c r="B162" s="9"/>
      <c r="C162" s="35" t="s">
        <v>23</v>
      </c>
      <c r="D162" s="10">
        <v>1500</v>
      </c>
      <c r="E162" s="64">
        <v>855</v>
      </c>
      <c r="F162" s="52" t="s">
        <v>183</v>
      </c>
    </row>
    <row r="163" spans="1:6" ht="12.75" customHeight="1">
      <c r="A163" s="9"/>
      <c r="B163" s="9"/>
      <c r="C163" s="35" t="s">
        <v>24</v>
      </c>
      <c r="D163" s="10">
        <v>31400</v>
      </c>
      <c r="E163" s="64">
        <v>23755.56</v>
      </c>
      <c r="F163" s="52" t="s">
        <v>475</v>
      </c>
    </row>
    <row r="164" spans="1:6" ht="12.75" customHeight="1">
      <c r="A164" s="9"/>
      <c r="B164" s="9"/>
      <c r="C164" s="35"/>
      <c r="D164" s="10"/>
      <c r="E164" s="64"/>
      <c r="F164" s="52" t="s">
        <v>476</v>
      </c>
    </row>
    <row r="165" spans="1:6" ht="12.75" customHeight="1">
      <c r="A165" s="9"/>
      <c r="B165" s="9"/>
      <c r="C165" s="35"/>
      <c r="D165" s="10"/>
      <c r="E165" s="64"/>
      <c r="F165" s="52" t="s">
        <v>571</v>
      </c>
    </row>
    <row r="166" spans="1:6" ht="12.75" customHeight="1">
      <c r="A166" s="9"/>
      <c r="B166" s="9"/>
      <c r="C166" s="35" t="s">
        <v>32</v>
      </c>
      <c r="D166" s="10">
        <v>9800</v>
      </c>
      <c r="E166" s="64">
        <v>8644.2</v>
      </c>
      <c r="F166" s="52" t="s">
        <v>477</v>
      </c>
    </row>
    <row r="167" spans="1:6" ht="12.75" customHeight="1">
      <c r="A167" s="9"/>
      <c r="B167" s="9"/>
      <c r="C167" s="35" t="s">
        <v>5</v>
      </c>
      <c r="D167" s="10">
        <v>46900</v>
      </c>
      <c r="E167" s="64">
        <v>41905.61</v>
      </c>
      <c r="F167" s="52" t="s">
        <v>478</v>
      </c>
    </row>
    <row r="168" spans="1:6" ht="12.75" customHeight="1">
      <c r="A168" s="9"/>
      <c r="B168" s="9"/>
      <c r="C168" s="35"/>
      <c r="D168" s="10"/>
      <c r="E168" s="64"/>
      <c r="F168" s="52" t="s">
        <v>479</v>
      </c>
    </row>
    <row r="169" spans="1:6" ht="12.75" customHeight="1">
      <c r="A169" s="9"/>
      <c r="B169" s="9"/>
      <c r="C169" s="35" t="s">
        <v>42</v>
      </c>
      <c r="D169" s="10">
        <v>4000</v>
      </c>
      <c r="E169" s="64">
        <v>3078.22</v>
      </c>
      <c r="F169" s="52" t="s">
        <v>187</v>
      </c>
    </row>
    <row r="170" spans="1:6" ht="12.75" customHeight="1">
      <c r="A170" s="9"/>
      <c r="B170" s="9"/>
      <c r="C170" s="35" t="s">
        <v>6</v>
      </c>
      <c r="D170" s="10">
        <v>19700</v>
      </c>
      <c r="E170" s="64">
        <v>18139.75</v>
      </c>
      <c r="F170" s="52" t="s">
        <v>480</v>
      </c>
    </row>
    <row r="171" spans="1:6" ht="12.75" customHeight="1">
      <c r="A171" s="9"/>
      <c r="B171" s="9"/>
      <c r="C171" s="35"/>
      <c r="D171" s="10"/>
      <c r="E171" s="64"/>
      <c r="F171" s="52" t="s">
        <v>481</v>
      </c>
    </row>
    <row r="172" spans="1:6" ht="12.75" customHeight="1">
      <c r="A172" s="9"/>
      <c r="B172" s="9"/>
      <c r="C172" s="35"/>
      <c r="D172" s="10"/>
      <c r="E172" s="64"/>
      <c r="F172" s="82" t="s">
        <v>179</v>
      </c>
    </row>
    <row r="173" spans="1:6" ht="12.75" customHeight="1">
      <c r="A173" s="9"/>
      <c r="B173" s="9"/>
      <c r="C173" s="35" t="s">
        <v>26</v>
      </c>
      <c r="D173" s="10">
        <v>8800</v>
      </c>
      <c r="E173" s="64">
        <v>8304.85</v>
      </c>
      <c r="F173" s="52" t="s">
        <v>428</v>
      </c>
    </row>
    <row r="174" spans="1:6" ht="12.75" customHeight="1">
      <c r="A174" s="9"/>
      <c r="B174" s="9"/>
      <c r="C174" s="35" t="s">
        <v>33</v>
      </c>
      <c r="D174" s="10">
        <v>200</v>
      </c>
      <c r="E174" s="64">
        <v>60</v>
      </c>
      <c r="F174" s="52" t="s">
        <v>482</v>
      </c>
    </row>
    <row r="175" spans="1:6" ht="12.75" customHeight="1">
      <c r="A175" s="11"/>
      <c r="B175" s="11"/>
      <c r="C175" s="35"/>
      <c r="D175" s="88">
        <f>SUM(D154:D174)</f>
        <v>619750</v>
      </c>
      <c r="E175" s="89">
        <f>SUM(E154:E174)</f>
        <v>591091.58</v>
      </c>
      <c r="F175" s="52"/>
    </row>
    <row r="176" spans="1:6" ht="12.75" customHeight="1">
      <c r="A176" s="28"/>
      <c r="B176" s="29" t="s">
        <v>150</v>
      </c>
      <c r="C176" s="27"/>
      <c r="D176" s="30">
        <f>SUM(D175+D151+D145+D138+D114+D108)</f>
        <v>4136635</v>
      </c>
      <c r="E176" s="97">
        <f>SUM(E175+E151+E145+E138+E114+E108)</f>
        <v>4032028.180000001</v>
      </c>
      <c r="F176" s="44" t="s">
        <v>558</v>
      </c>
    </row>
    <row r="177" spans="1:6" ht="12.75" customHeight="1">
      <c r="A177" s="49" t="s">
        <v>54</v>
      </c>
      <c r="B177" s="9"/>
      <c r="C177" s="9"/>
      <c r="D177" s="10"/>
      <c r="E177" s="64"/>
      <c r="F177" s="52" t="s">
        <v>483</v>
      </c>
    </row>
    <row r="178" spans="1:6" ht="12.75" customHeight="1">
      <c r="A178" s="9"/>
      <c r="B178" s="9"/>
      <c r="C178" s="9"/>
      <c r="D178" s="10"/>
      <c r="E178" s="64"/>
      <c r="F178" s="52" t="s">
        <v>484</v>
      </c>
    </row>
    <row r="179" spans="1:6" ht="12.75" customHeight="1">
      <c r="A179" s="9"/>
      <c r="B179" s="9"/>
      <c r="C179" s="9"/>
      <c r="D179" s="10"/>
      <c r="E179" s="64"/>
      <c r="F179" s="52" t="s">
        <v>485</v>
      </c>
    </row>
    <row r="180" spans="1:6" ht="12.75" customHeight="1">
      <c r="A180" s="9"/>
      <c r="B180" s="9" t="s">
        <v>55</v>
      </c>
      <c r="C180" s="9"/>
      <c r="D180" s="10"/>
      <c r="E180" s="64"/>
      <c r="F180" s="51" t="s">
        <v>486</v>
      </c>
    </row>
    <row r="181" spans="1:6" ht="12.75" customHeight="1">
      <c r="A181" s="9"/>
      <c r="B181" s="9"/>
      <c r="C181" s="9"/>
      <c r="D181" s="10"/>
      <c r="E181" s="64"/>
      <c r="F181" s="51" t="s">
        <v>487</v>
      </c>
    </row>
    <row r="182" spans="1:6" ht="12.75" customHeight="1">
      <c r="A182" s="9"/>
      <c r="B182" s="9"/>
      <c r="C182" s="9"/>
      <c r="D182" s="10"/>
      <c r="E182" s="64"/>
      <c r="F182" s="52" t="s">
        <v>488</v>
      </c>
    </row>
    <row r="183" spans="1:6" ht="12.75" customHeight="1">
      <c r="A183" s="9"/>
      <c r="B183" s="9"/>
      <c r="C183" s="9"/>
      <c r="D183" s="10"/>
      <c r="E183" s="64"/>
      <c r="F183" s="52" t="s">
        <v>489</v>
      </c>
    </row>
    <row r="184" spans="1:6" ht="12.75" customHeight="1">
      <c r="A184" s="9"/>
      <c r="B184" s="9"/>
      <c r="C184" s="9" t="s">
        <v>21</v>
      </c>
      <c r="D184" s="10">
        <v>350</v>
      </c>
      <c r="E184" s="64">
        <v>348.64</v>
      </c>
      <c r="F184" s="52" t="s">
        <v>416</v>
      </c>
    </row>
    <row r="185" spans="1:6" ht="12.75" customHeight="1">
      <c r="A185" s="9"/>
      <c r="B185" s="9"/>
      <c r="C185" s="9" t="s">
        <v>22</v>
      </c>
      <c r="D185" s="10">
        <v>50</v>
      </c>
      <c r="E185" s="64">
        <v>49.68</v>
      </c>
      <c r="F185" s="52" t="s">
        <v>417</v>
      </c>
    </row>
    <row r="186" spans="1:6" ht="12.75" customHeight="1">
      <c r="A186" s="9"/>
      <c r="B186" s="9"/>
      <c r="C186" s="9" t="s">
        <v>23</v>
      </c>
      <c r="D186" s="10">
        <v>2028</v>
      </c>
      <c r="E186" s="64">
        <v>2028</v>
      </c>
      <c r="F186" s="52" t="s">
        <v>490</v>
      </c>
    </row>
    <row r="187" spans="1:6" ht="12.75" customHeight="1">
      <c r="A187" s="9"/>
      <c r="B187" s="9"/>
      <c r="C187" s="9"/>
      <c r="D187" s="87">
        <f>SUM(D184:D186)</f>
        <v>2428</v>
      </c>
      <c r="E187" s="91">
        <f>SUM(E184:E186)</f>
        <v>2426.32</v>
      </c>
      <c r="F187" s="52"/>
    </row>
    <row r="188" spans="1:6" ht="12.75" customHeight="1">
      <c r="A188" s="9"/>
      <c r="B188" s="9" t="s">
        <v>56</v>
      </c>
      <c r="C188" s="9"/>
      <c r="D188" s="10"/>
      <c r="E188" s="57"/>
      <c r="F188" s="51" t="s">
        <v>171</v>
      </c>
    </row>
    <row r="189" spans="1:6" ht="12.75">
      <c r="A189" s="9"/>
      <c r="B189" s="9"/>
      <c r="C189" s="9"/>
      <c r="D189" s="10"/>
      <c r="F189" s="59" t="s">
        <v>172</v>
      </c>
    </row>
    <row r="190" spans="1:6" ht="12.75">
      <c r="A190" s="9"/>
      <c r="B190" s="9"/>
      <c r="C190" s="35"/>
      <c r="D190" s="10"/>
      <c r="F190" s="59" t="s">
        <v>173</v>
      </c>
    </row>
    <row r="191" spans="1:6" ht="12.75" customHeight="1">
      <c r="A191" s="9"/>
      <c r="B191" s="9"/>
      <c r="C191" s="9" t="s">
        <v>41</v>
      </c>
      <c r="D191" s="10">
        <v>13010</v>
      </c>
      <c r="E191" s="64">
        <v>12270</v>
      </c>
      <c r="F191" s="43" t="s">
        <v>181</v>
      </c>
    </row>
    <row r="192" spans="1:6" ht="12.75" customHeight="1">
      <c r="A192" s="9"/>
      <c r="B192" s="9"/>
      <c r="C192" s="9" t="s">
        <v>19</v>
      </c>
      <c r="D192" s="10">
        <v>899</v>
      </c>
      <c r="E192" s="64">
        <v>883.76</v>
      </c>
      <c r="F192" s="43" t="s">
        <v>182</v>
      </c>
    </row>
    <row r="193" spans="1:6" ht="12.75" customHeight="1">
      <c r="A193" s="9"/>
      <c r="B193" s="9"/>
      <c r="C193" s="9" t="s">
        <v>21</v>
      </c>
      <c r="D193" s="10">
        <v>456</v>
      </c>
      <c r="E193" s="64">
        <v>450.83</v>
      </c>
      <c r="F193" s="52" t="s">
        <v>416</v>
      </c>
    </row>
    <row r="194" spans="1:6" ht="12.75" customHeight="1">
      <c r="A194" s="9"/>
      <c r="B194" s="9"/>
      <c r="C194" s="9" t="s">
        <v>22</v>
      </c>
      <c r="D194" s="10">
        <v>66</v>
      </c>
      <c r="E194" s="64">
        <v>64.25</v>
      </c>
      <c r="F194" s="52" t="s">
        <v>417</v>
      </c>
    </row>
    <row r="195" spans="1:6" ht="12.75" customHeight="1">
      <c r="A195" s="9"/>
      <c r="B195" s="9"/>
      <c r="C195" s="9" t="s">
        <v>23</v>
      </c>
      <c r="D195" s="10">
        <v>5469</v>
      </c>
      <c r="E195" s="64">
        <v>5468.8</v>
      </c>
      <c r="F195" s="43" t="s">
        <v>183</v>
      </c>
    </row>
    <row r="196" spans="1:6" ht="12.75" customHeight="1">
      <c r="A196" s="9"/>
      <c r="B196" s="9"/>
      <c r="C196" s="9" t="s">
        <v>24</v>
      </c>
      <c r="D196" s="10">
        <v>3202</v>
      </c>
      <c r="E196" s="64">
        <v>3201.26</v>
      </c>
      <c r="F196" s="43" t="s">
        <v>184</v>
      </c>
    </row>
    <row r="197" spans="1:6" ht="12.75" customHeight="1">
      <c r="A197" s="9"/>
      <c r="B197" s="9"/>
      <c r="C197" s="35"/>
      <c r="D197" s="10"/>
      <c r="E197" s="64"/>
      <c r="F197" s="43" t="s">
        <v>185</v>
      </c>
    </row>
    <row r="198" spans="1:6" ht="12.75" customHeight="1">
      <c r="A198" s="9"/>
      <c r="B198" s="9"/>
      <c r="C198" s="35" t="s">
        <v>5</v>
      </c>
      <c r="D198" s="10">
        <v>2501</v>
      </c>
      <c r="E198" s="64">
        <v>2500.17</v>
      </c>
      <c r="F198" s="43" t="s">
        <v>186</v>
      </c>
    </row>
    <row r="199" spans="1:6" ht="12.75" customHeight="1">
      <c r="A199" s="9"/>
      <c r="B199" s="9"/>
      <c r="C199" s="35" t="s">
        <v>42</v>
      </c>
      <c r="D199" s="10">
        <v>2391</v>
      </c>
      <c r="E199" s="64">
        <v>2390.53</v>
      </c>
      <c r="F199" s="43" t="s">
        <v>187</v>
      </c>
    </row>
    <row r="200" spans="1:6" ht="12.75" customHeight="1">
      <c r="A200" s="9"/>
      <c r="B200" s="9"/>
      <c r="C200" s="35"/>
      <c r="D200" s="88">
        <f>SUM(D191:D199)</f>
        <v>27994</v>
      </c>
      <c r="E200" s="89">
        <f>SUM(E191:E199)</f>
        <v>27229.6</v>
      </c>
      <c r="F200" s="43"/>
    </row>
    <row r="201" spans="1:6" ht="12.75" customHeight="1">
      <c r="A201" s="11"/>
      <c r="B201" s="11"/>
      <c r="C201" s="35"/>
      <c r="D201" s="88"/>
      <c r="E201" s="89"/>
      <c r="F201" s="43"/>
    </row>
    <row r="202" spans="1:6" ht="12.75" customHeight="1">
      <c r="A202" s="28"/>
      <c r="B202" s="29" t="s">
        <v>150</v>
      </c>
      <c r="C202" s="27"/>
      <c r="D202" s="30">
        <f>SUM(+D200+D187)</f>
        <v>30422</v>
      </c>
      <c r="E202" s="97">
        <f>SUM(+E200+E187)</f>
        <v>29655.92</v>
      </c>
      <c r="F202" s="44" t="s">
        <v>559</v>
      </c>
    </row>
    <row r="203" spans="1:6" ht="12.75" customHeight="1">
      <c r="A203" s="49" t="s">
        <v>57</v>
      </c>
      <c r="B203" s="9"/>
      <c r="C203" s="9"/>
      <c r="D203" s="10"/>
      <c r="E203" s="64"/>
      <c r="F203" s="50" t="s">
        <v>491</v>
      </c>
    </row>
    <row r="204" spans="1:6" ht="12.75" customHeight="1">
      <c r="A204" s="9"/>
      <c r="B204" s="9"/>
      <c r="C204" s="9"/>
      <c r="D204" s="10"/>
      <c r="E204" s="64"/>
      <c r="F204" s="52" t="s">
        <v>492</v>
      </c>
    </row>
    <row r="205" spans="1:6" ht="12.75" customHeight="1">
      <c r="A205" s="9"/>
      <c r="B205" s="9" t="s">
        <v>58</v>
      </c>
      <c r="C205" s="9"/>
      <c r="D205" s="10"/>
      <c r="E205" s="64"/>
      <c r="F205" s="51" t="s">
        <v>493</v>
      </c>
    </row>
    <row r="206" spans="1:6" ht="12.75" customHeight="1">
      <c r="A206" s="9"/>
      <c r="B206" s="9"/>
      <c r="C206" s="9" t="s">
        <v>24</v>
      </c>
      <c r="D206" s="10">
        <v>5500</v>
      </c>
      <c r="E206" s="64">
        <v>3817.23</v>
      </c>
      <c r="F206" s="43" t="s">
        <v>188</v>
      </c>
    </row>
    <row r="207" spans="1:6" ht="12.75" customHeight="1">
      <c r="A207" s="9"/>
      <c r="B207" s="9"/>
      <c r="C207" s="9"/>
      <c r="D207" s="87">
        <f>SUM(D206)</f>
        <v>5500</v>
      </c>
      <c r="E207" s="91">
        <f>SUM(E206)</f>
        <v>3817.23</v>
      </c>
      <c r="F207" s="43"/>
    </row>
    <row r="208" spans="1:6" ht="12.75" customHeight="1">
      <c r="A208" s="9"/>
      <c r="B208" s="9" t="s">
        <v>59</v>
      </c>
      <c r="C208" s="9"/>
      <c r="D208" s="10"/>
      <c r="E208" s="64"/>
      <c r="F208" s="51" t="s">
        <v>494</v>
      </c>
    </row>
    <row r="209" spans="1:6" ht="12.75" customHeight="1">
      <c r="A209" s="9"/>
      <c r="B209" s="9"/>
      <c r="C209" s="9" t="s">
        <v>60</v>
      </c>
      <c r="D209" s="10">
        <v>94200</v>
      </c>
      <c r="E209" s="64">
        <v>94200</v>
      </c>
      <c r="F209" s="52" t="s">
        <v>495</v>
      </c>
    </row>
    <row r="210" spans="1:6" ht="12.75" customHeight="1">
      <c r="A210" s="9"/>
      <c r="B210" s="9"/>
      <c r="C210" s="9"/>
      <c r="D210" s="10"/>
      <c r="E210" s="64"/>
      <c r="F210" s="52" t="s">
        <v>496</v>
      </c>
    </row>
    <row r="211" spans="1:6" ht="12.75" customHeight="1">
      <c r="A211" s="9"/>
      <c r="B211" s="9"/>
      <c r="C211" s="9"/>
      <c r="D211" s="10"/>
      <c r="E211" s="64"/>
      <c r="F211" s="52" t="s">
        <v>497</v>
      </c>
    </row>
    <row r="212" spans="1:6" ht="12.75" customHeight="1">
      <c r="A212" s="9"/>
      <c r="B212" s="9"/>
      <c r="C212" s="9" t="s">
        <v>21</v>
      </c>
      <c r="D212" s="10">
        <v>2200</v>
      </c>
      <c r="E212" s="64">
        <v>618.84</v>
      </c>
      <c r="F212" s="52" t="s">
        <v>416</v>
      </c>
    </row>
    <row r="213" spans="1:6" ht="12.75" customHeight="1">
      <c r="A213" s="9"/>
      <c r="B213" s="9"/>
      <c r="C213" s="9" t="s">
        <v>23</v>
      </c>
      <c r="D213" s="10">
        <v>16600</v>
      </c>
      <c r="E213" s="64">
        <v>15346.07</v>
      </c>
      <c r="F213" s="52" t="s">
        <v>183</v>
      </c>
    </row>
    <row r="214" spans="1:6" ht="12.75" customHeight="1">
      <c r="A214" s="9"/>
      <c r="B214" s="9"/>
      <c r="C214" s="9" t="s">
        <v>24</v>
      </c>
      <c r="D214" s="10">
        <v>3000</v>
      </c>
      <c r="E214" s="64">
        <v>2014.38</v>
      </c>
      <c r="F214" s="52" t="s">
        <v>498</v>
      </c>
    </row>
    <row r="215" spans="1:6" ht="12.75" customHeight="1">
      <c r="A215" s="9"/>
      <c r="B215" s="9"/>
      <c r="C215" s="9" t="s">
        <v>46</v>
      </c>
      <c r="D215" s="10">
        <v>1000</v>
      </c>
      <c r="E215" s="64">
        <v>0</v>
      </c>
      <c r="F215" s="52" t="s">
        <v>208</v>
      </c>
    </row>
    <row r="216" spans="1:6" ht="12.75" customHeight="1">
      <c r="A216" s="9"/>
      <c r="B216" s="9"/>
      <c r="C216" s="9" t="s">
        <v>5</v>
      </c>
      <c r="D216" s="10">
        <v>3000</v>
      </c>
      <c r="E216" s="64">
        <v>3000</v>
      </c>
      <c r="F216" s="43" t="s">
        <v>189</v>
      </c>
    </row>
    <row r="217" spans="1:6" ht="12.75" customHeight="1">
      <c r="A217" s="9"/>
      <c r="B217" s="9"/>
      <c r="C217" s="9"/>
      <c r="D217" s="87">
        <f>SUM(D209:D216)</f>
        <v>120000</v>
      </c>
      <c r="E217" s="91">
        <f>SUM(E209:E216)</f>
        <v>115179.29000000001</v>
      </c>
      <c r="F217" s="43"/>
    </row>
    <row r="218" spans="1:6" ht="12.75" customHeight="1">
      <c r="A218" s="9"/>
      <c r="B218" s="9" t="s">
        <v>61</v>
      </c>
      <c r="C218" s="9"/>
      <c r="D218" s="10"/>
      <c r="E218" s="64"/>
      <c r="F218" s="51" t="s">
        <v>499</v>
      </c>
    </row>
    <row r="219" spans="1:6" ht="12.75" customHeight="1">
      <c r="A219" s="9"/>
      <c r="B219" s="9"/>
      <c r="C219" s="9" t="s">
        <v>24</v>
      </c>
      <c r="D219" s="10">
        <v>7700</v>
      </c>
      <c r="E219" s="64">
        <v>7682.49</v>
      </c>
      <c r="F219" s="52" t="s">
        <v>500</v>
      </c>
    </row>
    <row r="220" spans="1:6" ht="12.75" customHeight="1">
      <c r="A220" s="9"/>
      <c r="B220" s="9"/>
      <c r="C220" s="9"/>
      <c r="D220" s="10"/>
      <c r="E220" s="64"/>
      <c r="F220" s="52" t="s">
        <v>501</v>
      </c>
    </row>
    <row r="221" spans="1:6" ht="12.75" customHeight="1">
      <c r="A221" s="9"/>
      <c r="B221" s="9"/>
      <c r="C221" s="9" t="s">
        <v>5</v>
      </c>
      <c r="D221" s="10">
        <v>27000</v>
      </c>
      <c r="E221" s="64">
        <v>26999.21</v>
      </c>
      <c r="F221" s="52" t="s">
        <v>502</v>
      </c>
    </row>
    <row r="222" spans="1:6" ht="12.75" customHeight="1">
      <c r="A222" s="9"/>
      <c r="C222" s="9"/>
      <c r="D222" s="10"/>
      <c r="E222" s="64"/>
      <c r="F222" s="52" t="s">
        <v>503</v>
      </c>
    </row>
    <row r="223" spans="1:6" ht="12.75" customHeight="1">
      <c r="A223" s="9"/>
      <c r="C223" s="9"/>
      <c r="D223" s="87">
        <f>SUM(D219:D221)</f>
        <v>34700</v>
      </c>
      <c r="E223" s="91">
        <f>SUM(E219:E221)</f>
        <v>34681.7</v>
      </c>
      <c r="F223" s="52"/>
    </row>
    <row r="224" spans="1:6" ht="12.75" customHeight="1">
      <c r="A224" s="9"/>
      <c r="B224" s="9" t="s">
        <v>62</v>
      </c>
      <c r="C224" s="9"/>
      <c r="D224" s="10"/>
      <c r="E224" s="64"/>
      <c r="F224" s="60" t="s">
        <v>190</v>
      </c>
    </row>
    <row r="225" spans="1:6" ht="12.75" customHeight="1">
      <c r="A225" s="9"/>
      <c r="B225" s="9"/>
      <c r="C225" s="35" t="s">
        <v>24</v>
      </c>
      <c r="D225" s="10">
        <v>18000</v>
      </c>
      <c r="E225" s="64">
        <v>18000</v>
      </c>
      <c r="F225" s="43" t="s">
        <v>191</v>
      </c>
    </row>
    <row r="226" spans="1:6" ht="12.75" customHeight="1">
      <c r="A226" s="9"/>
      <c r="B226" s="9"/>
      <c r="C226" s="35"/>
      <c r="D226" s="88">
        <f>SUM(D225)</f>
        <v>18000</v>
      </c>
      <c r="E226" s="89">
        <f>SUM(E225)</f>
        <v>18000</v>
      </c>
      <c r="F226" s="43"/>
    </row>
    <row r="227" spans="1:6" ht="12.75" customHeight="1">
      <c r="A227" s="11"/>
      <c r="B227" s="11"/>
      <c r="C227" s="35"/>
      <c r="D227" s="88"/>
      <c r="E227" s="89"/>
      <c r="F227" s="43"/>
    </row>
    <row r="228" spans="1:6" ht="12.75" customHeight="1">
      <c r="A228" s="28"/>
      <c r="B228" s="29" t="s">
        <v>150</v>
      </c>
      <c r="C228" s="27"/>
      <c r="D228" s="30">
        <f>SUM(+D226+D223+D217+D207)</f>
        <v>178200</v>
      </c>
      <c r="E228" s="97">
        <f>SUM(+E226+E223+E217+E207)</f>
        <v>171678.22</v>
      </c>
      <c r="F228" s="44" t="s">
        <v>560</v>
      </c>
    </row>
    <row r="229" spans="1:6" ht="12.75" customHeight="1">
      <c r="A229" s="33" t="s">
        <v>63</v>
      </c>
      <c r="B229" s="34"/>
      <c r="C229" s="31"/>
      <c r="D229" s="32"/>
      <c r="E229" s="90"/>
      <c r="F229" s="82" t="s">
        <v>192</v>
      </c>
    </row>
    <row r="230" spans="1:6" ht="12.75" customHeight="1">
      <c r="A230" s="38"/>
      <c r="B230" s="9"/>
      <c r="C230" s="31"/>
      <c r="D230" s="32"/>
      <c r="E230" s="90"/>
      <c r="F230" s="82" t="s">
        <v>193</v>
      </c>
    </row>
    <row r="231" spans="1:6" ht="12.75" customHeight="1">
      <c r="A231" s="38"/>
      <c r="B231" s="37"/>
      <c r="C231" s="31"/>
      <c r="D231" s="32"/>
      <c r="E231" s="90"/>
      <c r="F231" s="82" t="s">
        <v>194</v>
      </c>
    </row>
    <row r="232" spans="1:6" ht="12.75" customHeight="1">
      <c r="A232" s="38"/>
      <c r="B232" s="37" t="s">
        <v>64</v>
      </c>
      <c r="C232" s="31"/>
      <c r="D232" s="32"/>
      <c r="E232" s="90"/>
      <c r="F232" s="60" t="s">
        <v>195</v>
      </c>
    </row>
    <row r="233" spans="1:6" ht="12.75" customHeight="1">
      <c r="A233" s="38"/>
      <c r="B233" s="37"/>
      <c r="C233" s="31"/>
      <c r="D233" s="32"/>
      <c r="E233" s="90"/>
      <c r="F233" s="60" t="s">
        <v>196</v>
      </c>
    </row>
    <row r="234" spans="1:6" ht="12.75" customHeight="1">
      <c r="A234" s="9"/>
      <c r="B234" s="9"/>
      <c r="C234" s="35" t="s">
        <v>21</v>
      </c>
      <c r="D234" s="10">
        <v>1900</v>
      </c>
      <c r="E234" s="64">
        <v>1868.17</v>
      </c>
      <c r="F234" s="52" t="s">
        <v>416</v>
      </c>
    </row>
    <row r="235" spans="1:6" ht="12.75" customHeight="1">
      <c r="A235" s="9"/>
      <c r="B235" s="9"/>
      <c r="C235" s="35" t="s">
        <v>22</v>
      </c>
      <c r="D235" s="10">
        <v>300</v>
      </c>
      <c r="E235" s="64">
        <v>265.64</v>
      </c>
      <c r="F235" s="52" t="s">
        <v>417</v>
      </c>
    </row>
    <row r="236" spans="1:6" ht="12.75" customHeight="1">
      <c r="A236" s="9"/>
      <c r="B236" s="9"/>
      <c r="C236" s="35" t="s">
        <v>23</v>
      </c>
      <c r="D236" s="10">
        <v>51800</v>
      </c>
      <c r="E236" s="64">
        <v>39033.5</v>
      </c>
      <c r="F236" s="43" t="s">
        <v>183</v>
      </c>
    </row>
    <row r="237" spans="1:6" ht="12.75" customHeight="1">
      <c r="A237" s="9"/>
      <c r="B237" s="9"/>
      <c r="C237" s="35" t="s">
        <v>5</v>
      </c>
      <c r="D237" s="10">
        <v>1500</v>
      </c>
      <c r="E237" s="64">
        <v>481.77</v>
      </c>
      <c r="F237" s="68" t="s">
        <v>504</v>
      </c>
    </row>
    <row r="238" spans="1:6" ht="12.75" customHeight="1">
      <c r="A238" s="9"/>
      <c r="B238" s="9"/>
      <c r="C238" s="35"/>
      <c r="D238" s="10"/>
      <c r="E238" s="64"/>
      <c r="F238" s="68" t="s">
        <v>505</v>
      </c>
    </row>
    <row r="239" spans="1:6" ht="12.75" customHeight="1">
      <c r="A239" s="9"/>
      <c r="B239" s="9"/>
      <c r="C239" s="35" t="s">
        <v>6</v>
      </c>
      <c r="D239" s="10">
        <v>9500</v>
      </c>
      <c r="E239" s="64">
        <v>9263.81</v>
      </c>
      <c r="F239" s="68" t="s">
        <v>506</v>
      </c>
    </row>
    <row r="240" spans="1:6" ht="12.75" customHeight="1">
      <c r="A240" s="9"/>
      <c r="B240" s="9"/>
      <c r="C240" s="35"/>
      <c r="D240" s="10"/>
      <c r="E240" s="64"/>
      <c r="F240" s="98" t="s">
        <v>197</v>
      </c>
    </row>
    <row r="241" spans="1:6" ht="12.75" customHeight="1">
      <c r="A241" s="9"/>
      <c r="B241" s="9"/>
      <c r="C241" s="35" t="s">
        <v>33</v>
      </c>
      <c r="D241" s="10">
        <v>500</v>
      </c>
      <c r="E241" s="64">
        <v>445</v>
      </c>
      <c r="F241" s="68" t="s">
        <v>507</v>
      </c>
    </row>
    <row r="242" spans="1:6" ht="12.75" customHeight="1">
      <c r="A242" s="9"/>
      <c r="B242" s="9"/>
      <c r="C242" s="35"/>
      <c r="D242" s="88">
        <f>SUM(D234:D241)</f>
        <v>65500</v>
      </c>
      <c r="E242" s="89">
        <f>SUM(E234:E241)</f>
        <v>51357.88999999999</v>
      </c>
      <c r="F242" s="68"/>
    </row>
    <row r="243" spans="1:6" ht="12.75" customHeight="1">
      <c r="A243" s="11"/>
      <c r="B243" s="11"/>
      <c r="C243" s="35"/>
      <c r="D243" s="88"/>
      <c r="E243" s="89"/>
      <c r="F243" s="68"/>
    </row>
    <row r="244" spans="1:6" ht="12.75" customHeight="1">
      <c r="A244" s="28"/>
      <c r="B244" s="29" t="s">
        <v>150</v>
      </c>
      <c r="C244" s="27"/>
      <c r="D244" s="30">
        <f>SUM(D242)</f>
        <v>65500</v>
      </c>
      <c r="E244" s="97">
        <f>SUM(E242)</f>
        <v>51357.88999999999</v>
      </c>
      <c r="F244" s="44" t="s">
        <v>561</v>
      </c>
    </row>
    <row r="245" spans="1:6" ht="12.75" customHeight="1">
      <c r="A245" s="49" t="s">
        <v>65</v>
      </c>
      <c r="B245" s="84"/>
      <c r="C245" s="84"/>
      <c r="D245" s="10"/>
      <c r="E245" s="64"/>
      <c r="F245" s="52" t="s">
        <v>198</v>
      </c>
    </row>
    <row r="246" spans="1:6" ht="12.75" customHeight="1">
      <c r="A246" s="9"/>
      <c r="B246" s="35" t="s">
        <v>66</v>
      </c>
      <c r="C246" s="35"/>
      <c r="D246" s="10"/>
      <c r="E246" s="64"/>
      <c r="F246" s="51" t="s">
        <v>199</v>
      </c>
    </row>
    <row r="247" spans="1:6" ht="12.75" customHeight="1">
      <c r="A247" s="9"/>
      <c r="B247" s="35"/>
      <c r="C247" s="35"/>
      <c r="D247" s="10"/>
      <c r="E247" s="64"/>
      <c r="F247" s="51" t="s">
        <v>200</v>
      </c>
    </row>
    <row r="248" spans="1:6" ht="12.75" customHeight="1">
      <c r="A248" s="9"/>
      <c r="B248" s="35"/>
      <c r="C248" s="35" t="s">
        <v>67</v>
      </c>
      <c r="D248" s="10">
        <v>25000</v>
      </c>
      <c r="E248" s="64">
        <v>25000</v>
      </c>
      <c r="F248" s="52" t="s">
        <v>508</v>
      </c>
    </row>
    <row r="249" spans="1:6" ht="12.75" customHeight="1">
      <c r="A249" s="9"/>
      <c r="B249" s="35"/>
      <c r="C249" s="35" t="s">
        <v>68</v>
      </c>
      <c r="D249" s="10">
        <v>730000</v>
      </c>
      <c r="E249" s="64">
        <v>725619.69</v>
      </c>
      <c r="F249" s="52" t="s">
        <v>509</v>
      </c>
    </row>
    <row r="250" spans="1:6" ht="12.75" customHeight="1">
      <c r="A250" s="9"/>
      <c r="B250" s="35"/>
      <c r="C250" s="35"/>
      <c r="D250" s="88">
        <f>SUM(D248:D249)</f>
        <v>755000</v>
      </c>
      <c r="E250" s="89">
        <f>SUM(E248:E249)</f>
        <v>750619.69</v>
      </c>
      <c r="F250" s="52"/>
    </row>
    <row r="251" spans="1:6" ht="12.75" customHeight="1">
      <c r="A251" s="11"/>
      <c r="B251" s="85"/>
      <c r="C251" s="85"/>
      <c r="D251" s="48"/>
      <c r="E251" s="57"/>
      <c r="F251" s="52"/>
    </row>
    <row r="252" spans="1:6" ht="12.75" customHeight="1">
      <c r="A252" s="28"/>
      <c r="B252" s="29" t="s">
        <v>150</v>
      </c>
      <c r="C252" s="27"/>
      <c r="D252" s="30">
        <f>SUM(D250)</f>
        <v>755000</v>
      </c>
      <c r="E252" s="97">
        <f>SUM(E250)</f>
        <v>750619.69</v>
      </c>
      <c r="F252" s="44" t="s">
        <v>562</v>
      </c>
    </row>
    <row r="253" spans="1:6" ht="12.75" customHeight="1">
      <c r="A253" s="49" t="s">
        <v>69</v>
      </c>
      <c r="B253" s="49" t="s">
        <v>70</v>
      </c>
      <c r="C253" s="35"/>
      <c r="D253" s="10"/>
      <c r="E253" s="64"/>
      <c r="F253" s="51" t="s">
        <v>201</v>
      </c>
    </row>
    <row r="254" spans="1:6" ht="12.75" customHeight="1">
      <c r="A254" s="9"/>
      <c r="B254" s="9"/>
      <c r="C254" s="35"/>
      <c r="D254" s="10"/>
      <c r="E254" s="64"/>
      <c r="F254" s="51" t="s">
        <v>202</v>
      </c>
    </row>
    <row r="255" spans="1:6" ht="12.75" customHeight="1">
      <c r="A255" s="9"/>
      <c r="B255" s="9"/>
      <c r="C255" s="35" t="s">
        <v>71</v>
      </c>
      <c r="D255" s="10">
        <v>122000</v>
      </c>
      <c r="E255" s="64">
        <v>122000</v>
      </c>
      <c r="F255" s="43" t="s">
        <v>203</v>
      </c>
    </row>
    <row r="256" spans="1:6" ht="12.75" customHeight="1">
      <c r="A256" s="9"/>
      <c r="B256" s="9"/>
      <c r="C256" s="35"/>
      <c r="D256" s="88">
        <f>SUM(D255)</f>
        <v>122000</v>
      </c>
      <c r="E256" s="89">
        <f>SUM(E255)</f>
        <v>122000</v>
      </c>
      <c r="F256" s="43"/>
    </row>
    <row r="257" spans="1:6" ht="12.75" customHeight="1">
      <c r="A257" s="11"/>
      <c r="B257" s="11"/>
      <c r="C257" s="35"/>
      <c r="D257" s="88"/>
      <c r="E257" s="89"/>
      <c r="F257" s="43"/>
    </row>
    <row r="258" spans="1:6" ht="12.75" customHeight="1">
      <c r="A258" s="28"/>
      <c r="B258" s="29" t="s">
        <v>150</v>
      </c>
      <c r="C258" s="27"/>
      <c r="D258" s="30">
        <f>SUM(D256)</f>
        <v>122000</v>
      </c>
      <c r="E258" s="97">
        <f>SUM(E256)</f>
        <v>122000</v>
      </c>
      <c r="F258" s="44" t="s">
        <v>554</v>
      </c>
    </row>
    <row r="259" spans="1:6" ht="12.75" customHeight="1">
      <c r="A259" s="49" t="s">
        <v>72</v>
      </c>
      <c r="B259" s="9"/>
      <c r="C259" s="9"/>
      <c r="D259" s="10"/>
      <c r="E259" s="64"/>
      <c r="F259" s="52" t="s">
        <v>510</v>
      </c>
    </row>
    <row r="260" spans="1:6" ht="12.75" customHeight="1">
      <c r="A260" s="9"/>
      <c r="B260" s="9" t="s">
        <v>73</v>
      </c>
      <c r="C260" s="9"/>
      <c r="D260" s="10"/>
      <c r="E260" s="64"/>
      <c r="F260" s="51" t="s">
        <v>511</v>
      </c>
    </row>
    <row r="261" spans="1:6" ht="12.75" customHeight="1">
      <c r="A261" s="9"/>
      <c r="B261" s="9"/>
      <c r="C261" s="9" t="s">
        <v>18</v>
      </c>
      <c r="D261" s="10">
        <v>427644</v>
      </c>
      <c r="E261" s="64">
        <v>415189.89</v>
      </c>
      <c r="F261" s="43" t="s">
        <v>397</v>
      </c>
    </row>
    <row r="262" spans="1:6" ht="12.75" customHeight="1">
      <c r="A262" s="9"/>
      <c r="B262" s="9"/>
      <c r="C262" s="9"/>
      <c r="D262" s="10"/>
      <c r="E262" s="64"/>
      <c r="F262" s="43" t="s">
        <v>402</v>
      </c>
    </row>
    <row r="263" spans="1:6" ht="12.75" customHeight="1">
      <c r="A263" s="9"/>
      <c r="B263" s="9"/>
      <c r="C263" s="9" t="s">
        <v>74</v>
      </c>
      <c r="D263" s="10">
        <v>14765</v>
      </c>
      <c r="E263" s="64">
        <v>6765.76</v>
      </c>
      <c r="F263" s="52" t="s">
        <v>512</v>
      </c>
    </row>
    <row r="264" spans="1:6" ht="12.75" customHeight="1">
      <c r="A264" s="9"/>
      <c r="B264" s="9"/>
      <c r="C264" s="9" t="s">
        <v>19</v>
      </c>
      <c r="D264" s="10">
        <v>4772162</v>
      </c>
      <c r="E264" s="64">
        <v>4748058.21</v>
      </c>
      <c r="F264" s="52" t="s">
        <v>182</v>
      </c>
    </row>
    <row r="265" spans="1:6" ht="12.75" customHeight="1">
      <c r="A265" s="9"/>
      <c r="B265" s="9"/>
      <c r="C265" s="9" t="s">
        <v>20</v>
      </c>
      <c r="D265" s="10">
        <v>363218</v>
      </c>
      <c r="E265" s="64">
        <v>362980.48</v>
      </c>
      <c r="F265" s="52" t="s">
        <v>415</v>
      </c>
    </row>
    <row r="266" spans="1:6" ht="12.75" customHeight="1">
      <c r="A266" s="9"/>
      <c r="B266" s="9"/>
      <c r="C266" s="9" t="s">
        <v>21</v>
      </c>
      <c r="D266" s="10">
        <v>956649</v>
      </c>
      <c r="E266" s="64">
        <v>929234.65</v>
      </c>
      <c r="F266" s="52" t="s">
        <v>459</v>
      </c>
    </row>
    <row r="267" spans="1:6" ht="12.75" customHeight="1">
      <c r="A267" s="9"/>
      <c r="B267" s="9"/>
      <c r="C267" s="9" t="s">
        <v>22</v>
      </c>
      <c r="D267" s="10">
        <v>133753</v>
      </c>
      <c r="E267" s="64">
        <v>128875.71</v>
      </c>
      <c r="F267" s="52" t="s">
        <v>513</v>
      </c>
    </row>
    <row r="268" spans="1:6" ht="12.75" customHeight="1">
      <c r="A268" s="9"/>
      <c r="B268" s="9"/>
      <c r="C268" s="9" t="s">
        <v>23</v>
      </c>
      <c r="D268" s="10">
        <v>14000</v>
      </c>
      <c r="E268" s="64">
        <v>13900</v>
      </c>
      <c r="F268" s="52" t="s">
        <v>183</v>
      </c>
    </row>
    <row r="269" spans="1:6" ht="12.75" customHeight="1">
      <c r="A269" s="9"/>
      <c r="B269" s="9"/>
      <c r="C269" s="9" t="s">
        <v>24</v>
      </c>
      <c r="D269" s="10">
        <v>392765</v>
      </c>
      <c r="E269" s="64">
        <v>391144.97</v>
      </c>
      <c r="F269" s="43" t="s">
        <v>398</v>
      </c>
    </row>
    <row r="270" spans="1:6" ht="12.75" customHeight="1">
      <c r="A270" s="9"/>
      <c r="B270" s="9"/>
      <c r="C270" s="9" t="s">
        <v>75</v>
      </c>
      <c r="D270" s="10">
        <v>5200</v>
      </c>
      <c r="E270" s="64">
        <v>0</v>
      </c>
      <c r="F270" s="75" t="s">
        <v>398</v>
      </c>
    </row>
    <row r="271" spans="1:6" ht="12.75" customHeight="1">
      <c r="A271" s="9"/>
      <c r="B271" s="9"/>
      <c r="C271" s="9" t="s">
        <v>45</v>
      </c>
      <c r="D271" s="10">
        <v>25500</v>
      </c>
      <c r="E271" s="64">
        <v>25399.6</v>
      </c>
      <c r="F271" s="52" t="s">
        <v>514</v>
      </c>
    </row>
    <row r="272" spans="1:6" ht="12.75" customHeight="1">
      <c r="A272" s="9"/>
      <c r="B272" s="9"/>
      <c r="C272" s="9" t="s">
        <v>32</v>
      </c>
      <c r="D272" s="10">
        <v>263120</v>
      </c>
      <c r="E272" s="64">
        <v>257898.68</v>
      </c>
      <c r="F272" s="52" t="s">
        <v>515</v>
      </c>
    </row>
    <row r="273" spans="1:6" ht="12.75" customHeight="1">
      <c r="A273" s="9"/>
      <c r="B273" s="9"/>
      <c r="C273" s="9" t="s">
        <v>25</v>
      </c>
      <c r="D273" s="10">
        <v>75478</v>
      </c>
      <c r="E273" s="64">
        <v>70742.78</v>
      </c>
      <c r="F273" s="52" t="s">
        <v>516</v>
      </c>
    </row>
    <row r="274" spans="1:6" ht="12.75" customHeight="1">
      <c r="A274" s="9"/>
      <c r="B274" s="9"/>
      <c r="C274" s="9" t="s">
        <v>46</v>
      </c>
      <c r="D274" s="10">
        <v>7209</v>
      </c>
      <c r="E274" s="64">
        <v>4389</v>
      </c>
      <c r="F274" s="53" t="s">
        <v>299</v>
      </c>
    </row>
    <row r="275" spans="1:6" ht="12.75" customHeight="1">
      <c r="A275" s="9"/>
      <c r="B275" s="9"/>
      <c r="C275" s="9" t="s">
        <v>5</v>
      </c>
      <c r="D275" s="10">
        <v>139296</v>
      </c>
      <c r="E275" s="64">
        <v>133045.06</v>
      </c>
      <c r="F275" s="53" t="s">
        <v>517</v>
      </c>
    </row>
    <row r="276" spans="1:6" ht="12.75" customHeight="1">
      <c r="A276" s="9"/>
      <c r="B276" s="9"/>
      <c r="C276" s="9" t="s">
        <v>47</v>
      </c>
      <c r="D276" s="10">
        <v>5510</v>
      </c>
      <c r="E276" s="64">
        <v>4305.51</v>
      </c>
      <c r="F276" s="52" t="s">
        <v>465</v>
      </c>
    </row>
    <row r="277" spans="1:6" ht="12.75" customHeight="1">
      <c r="A277" s="9"/>
      <c r="B277" s="9"/>
      <c r="C277" s="9" t="s">
        <v>42</v>
      </c>
      <c r="D277" s="10">
        <v>16580</v>
      </c>
      <c r="E277" s="64">
        <v>11496.27</v>
      </c>
      <c r="F277" s="52" t="s">
        <v>187</v>
      </c>
    </row>
    <row r="278" spans="1:6" ht="12.75" customHeight="1">
      <c r="A278" s="9"/>
      <c r="B278" s="9"/>
      <c r="C278" s="9" t="s">
        <v>76</v>
      </c>
      <c r="D278" s="10">
        <v>19960</v>
      </c>
      <c r="E278" s="64">
        <v>8521.6</v>
      </c>
      <c r="F278" s="52" t="s">
        <v>518</v>
      </c>
    </row>
    <row r="279" spans="1:6" ht="12.75" customHeight="1">
      <c r="A279" s="9"/>
      <c r="B279" s="9"/>
      <c r="C279" s="9" t="s">
        <v>6</v>
      </c>
      <c r="D279" s="10">
        <v>12502</v>
      </c>
      <c r="E279" s="64">
        <v>11986.94</v>
      </c>
      <c r="F279" s="52" t="s">
        <v>519</v>
      </c>
    </row>
    <row r="280" spans="1:6" ht="12.75" customHeight="1">
      <c r="A280" s="9"/>
      <c r="B280" s="9"/>
      <c r="C280" s="9" t="s">
        <v>26</v>
      </c>
      <c r="D280" s="10">
        <v>291398</v>
      </c>
      <c r="E280" s="64">
        <v>290761</v>
      </c>
      <c r="F280" s="52" t="s">
        <v>428</v>
      </c>
    </row>
    <row r="281" spans="1:6" ht="12.75" customHeight="1">
      <c r="A281" s="9"/>
      <c r="B281" s="9"/>
      <c r="C281" s="9" t="s">
        <v>77</v>
      </c>
      <c r="D281" s="10">
        <v>670</v>
      </c>
      <c r="E281" s="64">
        <v>496</v>
      </c>
      <c r="F281" s="43" t="s">
        <v>399</v>
      </c>
    </row>
    <row r="282" spans="1:8" ht="12.75" customHeight="1">
      <c r="A282" s="9"/>
      <c r="B282" s="9"/>
      <c r="C282" s="9" t="s">
        <v>8</v>
      </c>
      <c r="D282" s="10">
        <v>1852800</v>
      </c>
      <c r="E282" s="64">
        <v>1852623.89</v>
      </c>
      <c r="F282" s="69" t="s">
        <v>401</v>
      </c>
      <c r="G282" s="70"/>
      <c r="H282" s="71"/>
    </row>
    <row r="283" spans="1:8" ht="12.75" customHeight="1">
      <c r="A283" s="9"/>
      <c r="B283" s="9"/>
      <c r="C283" s="9"/>
      <c r="D283" s="10"/>
      <c r="E283" s="64"/>
      <c r="F283" s="69" t="s">
        <v>400</v>
      </c>
      <c r="G283" s="70"/>
      <c r="H283" s="71"/>
    </row>
    <row r="284" spans="1:8" ht="12.75" customHeight="1">
      <c r="A284" s="9"/>
      <c r="B284" s="9"/>
      <c r="C284" s="9"/>
      <c r="D284" s="87">
        <f>SUM(D261:D282)</f>
        <v>9790179</v>
      </c>
      <c r="E284" s="91">
        <f>SUM(E261:E282)</f>
        <v>9667815.999999998</v>
      </c>
      <c r="F284" s="69"/>
      <c r="G284" s="70"/>
      <c r="H284" s="71"/>
    </row>
    <row r="285" spans="1:6" ht="12.75" customHeight="1">
      <c r="A285" s="9"/>
      <c r="B285" s="9" t="s">
        <v>78</v>
      </c>
      <c r="C285" s="9"/>
      <c r="D285" s="10"/>
      <c r="E285" s="64"/>
      <c r="F285" s="51" t="s">
        <v>520</v>
      </c>
    </row>
    <row r="286" spans="1:6" ht="12.75" customHeight="1">
      <c r="A286" s="9"/>
      <c r="B286" s="9"/>
      <c r="C286" s="9" t="s">
        <v>18</v>
      </c>
      <c r="D286" s="10">
        <v>40383</v>
      </c>
      <c r="E286" s="64">
        <v>39230.27</v>
      </c>
      <c r="F286" s="52" t="s">
        <v>521</v>
      </c>
    </row>
    <row r="287" spans="1:6" ht="12.75" customHeight="1">
      <c r="A287" s="9"/>
      <c r="B287" s="9"/>
      <c r="C287" s="9"/>
      <c r="D287" s="10"/>
      <c r="E287" s="64"/>
      <c r="F287" s="52" t="s">
        <v>522</v>
      </c>
    </row>
    <row r="288" spans="1:6" ht="12.75" customHeight="1">
      <c r="A288" s="9"/>
      <c r="B288" s="9"/>
      <c r="C288" s="9" t="s">
        <v>19</v>
      </c>
      <c r="D288" s="10">
        <v>386884</v>
      </c>
      <c r="E288" s="64">
        <v>374503.97</v>
      </c>
      <c r="F288" s="52" t="s">
        <v>182</v>
      </c>
    </row>
    <row r="289" spans="1:6" ht="12.75" customHeight="1">
      <c r="A289" s="9"/>
      <c r="B289" s="9"/>
      <c r="C289" s="9" t="s">
        <v>20</v>
      </c>
      <c r="D289" s="10">
        <v>28207</v>
      </c>
      <c r="E289" s="64">
        <v>27802.28</v>
      </c>
      <c r="F289" s="52" t="s">
        <v>415</v>
      </c>
    </row>
    <row r="290" spans="1:6" ht="12.75" customHeight="1">
      <c r="A290" s="9"/>
      <c r="B290" s="9"/>
      <c r="C290" s="9" t="s">
        <v>21</v>
      </c>
      <c r="D290" s="10">
        <v>77662</v>
      </c>
      <c r="E290" s="64">
        <v>74731.92</v>
      </c>
      <c r="F290" s="52" t="s">
        <v>459</v>
      </c>
    </row>
    <row r="291" spans="1:6" ht="12.75" customHeight="1">
      <c r="A291" s="9"/>
      <c r="B291" s="9"/>
      <c r="C291" s="9" t="s">
        <v>22</v>
      </c>
      <c r="D291" s="10">
        <v>11129</v>
      </c>
      <c r="E291" s="64">
        <v>10517.48</v>
      </c>
      <c r="F291" s="52" t="s">
        <v>513</v>
      </c>
    </row>
    <row r="292" spans="1:6" ht="12.75" customHeight="1">
      <c r="A292" s="9"/>
      <c r="B292" s="9"/>
      <c r="C292" s="9" t="s">
        <v>24</v>
      </c>
      <c r="D292" s="10">
        <v>29000</v>
      </c>
      <c r="E292" s="64">
        <v>28263.19</v>
      </c>
      <c r="F292" s="43" t="s">
        <v>398</v>
      </c>
    </row>
    <row r="293" spans="1:6" ht="12.75" customHeight="1">
      <c r="A293" s="9"/>
      <c r="B293" s="9"/>
      <c r="C293" s="9" t="s">
        <v>45</v>
      </c>
      <c r="D293" s="10">
        <v>1000</v>
      </c>
      <c r="E293" s="64">
        <v>995.79</v>
      </c>
      <c r="F293" s="52" t="s">
        <v>523</v>
      </c>
    </row>
    <row r="294" spans="1:6" ht="12.75" customHeight="1">
      <c r="A294" s="9"/>
      <c r="B294" s="9"/>
      <c r="C294" s="9" t="s">
        <v>32</v>
      </c>
      <c r="D294" s="10">
        <v>36000</v>
      </c>
      <c r="E294" s="64">
        <v>31103.35</v>
      </c>
      <c r="F294" s="52" t="s">
        <v>515</v>
      </c>
    </row>
    <row r="295" spans="1:6" ht="12.75" customHeight="1">
      <c r="A295" s="9"/>
      <c r="B295" s="9"/>
      <c r="C295" s="9" t="s">
        <v>25</v>
      </c>
      <c r="D295" s="10">
        <v>2800</v>
      </c>
      <c r="E295" s="64">
        <v>1869.78</v>
      </c>
      <c r="F295" s="52" t="s">
        <v>524</v>
      </c>
    </row>
    <row r="296" spans="1:6" ht="12.75" customHeight="1">
      <c r="A296" s="9"/>
      <c r="B296" s="9"/>
      <c r="C296" s="9" t="s">
        <v>46</v>
      </c>
      <c r="D296" s="10">
        <v>1000</v>
      </c>
      <c r="E296" s="64">
        <v>300</v>
      </c>
      <c r="F296" s="52" t="s">
        <v>208</v>
      </c>
    </row>
    <row r="297" spans="1:6" ht="12.75" customHeight="1">
      <c r="A297" s="9"/>
      <c r="B297" s="9"/>
      <c r="C297" s="9" t="s">
        <v>5</v>
      </c>
      <c r="D297" s="10">
        <v>8800</v>
      </c>
      <c r="E297" s="64">
        <v>8503.64</v>
      </c>
      <c r="F297" s="52" t="s">
        <v>517</v>
      </c>
    </row>
    <row r="298" spans="1:6" ht="12.75" customHeight="1">
      <c r="A298" s="9"/>
      <c r="B298" s="9"/>
      <c r="C298" s="9" t="s">
        <v>47</v>
      </c>
      <c r="D298" s="10">
        <v>300</v>
      </c>
      <c r="E298" s="64">
        <v>130.78</v>
      </c>
      <c r="F298" s="52" t="s">
        <v>465</v>
      </c>
    </row>
    <row r="299" spans="1:6" ht="12.75" customHeight="1">
      <c r="A299" s="9"/>
      <c r="B299" s="9"/>
      <c r="C299" s="9" t="s">
        <v>42</v>
      </c>
      <c r="D299" s="10">
        <v>400</v>
      </c>
      <c r="E299" s="64">
        <v>161.8</v>
      </c>
      <c r="F299" s="52" t="s">
        <v>187</v>
      </c>
    </row>
    <row r="300" spans="1:6" ht="12.75" customHeight="1">
      <c r="A300" s="9"/>
      <c r="B300" s="9"/>
      <c r="C300" s="9" t="s">
        <v>6</v>
      </c>
      <c r="D300" s="10">
        <v>200</v>
      </c>
      <c r="E300" s="64">
        <v>163.86</v>
      </c>
      <c r="F300" s="52" t="s">
        <v>525</v>
      </c>
    </row>
    <row r="301" spans="1:6" ht="12.75" customHeight="1">
      <c r="A301" s="9"/>
      <c r="B301" s="9"/>
      <c r="C301" s="9" t="s">
        <v>26</v>
      </c>
      <c r="D301" s="10">
        <v>27701</v>
      </c>
      <c r="E301" s="64">
        <v>27597.83</v>
      </c>
      <c r="F301" s="52" t="s">
        <v>428</v>
      </c>
    </row>
    <row r="302" spans="1:6" ht="12.75" customHeight="1">
      <c r="A302" s="9"/>
      <c r="B302" s="9"/>
      <c r="C302" s="9"/>
      <c r="D302" s="87">
        <f>SUM(D286:D301)</f>
        <v>651466</v>
      </c>
      <c r="E302" s="91">
        <f>SUM(E286:E301)</f>
        <v>625875.9400000001</v>
      </c>
      <c r="F302" s="52"/>
    </row>
    <row r="303" spans="1:6" ht="12.75" customHeight="1">
      <c r="A303" s="9"/>
      <c r="B303" s="9" t="s">
        <v>79</v>
      </c>
      <c r="C303" s="9"/>
      <c r="D303" s="10"/>
      <c r="E303" s="64"/>
      <c r="F303" s="51" t="s">
        <v>526</v>
      </c>
    </row>
    <row r="304" spans="1:6" ht="12.75" customHeight="1">
      <c r="A304" s="9"/>
      <c r="B304" s="9"/>
      <c r="C304" s="9" t="s">
        <v>80</v>
      </c>
      <c r="D304" s="10">
        <v>56204</v>
      </c>
      <c r="E304" s="64">
        <v>56203.5</v>
      </c>
      <c r="F304" s="43" t="s">
        <v>204</v>
      </c>
    </row>
    <row r="305" spans="1:6" ht="12.75" customHeight="1">
      <c r="A305" s="9"/>
      <c r="B305" s="9"/>
      <c r="C305" s="9" t="s">
        <v>81</v>
      </c>
      <c r="D305" s="10">
        <v>539544</v>
      </c>
      <c r="E305" s="64">
        <v>501869.83</v>
      </c>
      <c r="F305" s="53" t="s">
        <v>403</v>
      </c>
    </row>
    <row r="306" spans="1:6" ht="12.75" customHeight="1">
      <c r="A306" s="9"/>
      <c r="B306" s="9"/>
      <c r="C306" s="9"/>
      <c r="D306" s="87">
        <f>SUM(D304:D305)</f>
        <v>595748</v>
      </c>
      <c r="E306" s="91">
        <f>SUM(E304:E305)</f>
        <v>558073.3300000001</v>
      </c>
      <c r="F306" s="53"/>
    </row>
    <row r="307" spans="1:6" ht="12.75" customHeight="1">
      <c r="A307" s="9"/>
      <c r="B307" s="9" t="s">
        <v>82</v>
      </c>
      <c r="C307" s="9"/>
      <c r="D307" s="10"/>
      <c r="E307" s="64"/>
      <c r="F307" s="51" t="s">
        <v>527</v>
      </c>
    </row>
    <row r="308" spans="1:6" ht="12.75" customHeight="1">
      <c r="A308" s="9"/>
      <c r="B308" s="9"/>
      <c r="C308" s="9" t="s">
        <v>18</v>
      </c>
      <c r="D308" s="10">
        <v>163607</v>
      </c>
      <c r="E308" s="64">
        <v>160852.49</v>
      </c>
      <c r="F308" s="52" t="s">
        <v>521</v>
      </c>
    </row>
    <row r="309" spans="1:6" ht="12.75" customHeight="1">
      <c r="A309" s="9"/>
      <c r="B309" s="9"/>
      <c r="C309" s="9"/>
      <c r="D309" s="10"/>
      <c r="E309" s="64"/>
      <c r="F309" s="52" t="s">
        <v>522</v>
      </c>
    </row>
    <row r="310" spans="1:6" ht="12.75" customHeight="1">
      <c r="A310" s="9"/>
      <c r="B310" s="9"/>
      <c r="C310" s="9" t="s">
        <v>19</v>
      </c>
      <c r="D310" s="10">
        <v>1786107</v>
      </c>
      <c r="E310" s="64">
        <v>1771894.35</v>
      </c>
      <c r="F310" s="52" t="s">
        <v>182</v>
      </c>
    </row>
    <row r="311" spans="1:6" ht="12.75" customHeight="1">
      <c r="A311" s="9"/>
      <c r="B311" s="9"/>
      <c r="C311" s="9" t="s">
        <v>20</v>
      </c>
      <c r="D311" s="10">
        <v>132940</v>
      </c>
      <c r="E311" s="64">
        <v>132905.78</v>
      </c>
      <c r="F311" s="52" t="s">
        <v>415</v>
      </c>
    </row>
    <row r="312" spans="1:6" ht="12.75" customHeight="1">
      <c r="A312" s="9"/>
      <c r="B312" s="9"/>
      <c r="C312" s="9" t="s">
        <v>21</v>
      </c>
      <c r="D312" s="10">
        <v>373950</v>
      </c>
      <c r="E312" s="64">
        <v>369726.18</v>
      </c>
      <c r="F312" s="52" t="s">
        <v>459</v>
      </c>
    </row>
    <row r="313" spans="1:7" ht="12.75" customHeight="1">
      <c r="A313" s="9"/>
      <c r="B313" s="9"/>
      <c r="C313" s="9" t="s">
        <v>83</v>
      </c>
      <c r="D313" s="10">
        <v>2648</v>
      </c>
      <c r="E313" s="64">
        <v>2647.89</v>
      </c>
      <c r="F313" s="52" t="s">
        <v>550</v>
      </c>
      <c r="G313" s="70"/>
    </row>
    <row r="314" spans="1:6" ht="12.75" customHeight="1">
      <c r="A314" s="9"/>
      <c r="B314" s="9"/>
      <c r="C314" s="9" t="s">
        <v>84</v>
      </c>
      <c r="D314" s="10">
        <v>885</v>
      </c>
      <c r="E314" s="64">
        <v>882.64</v>
      </c>
      <c r="F314" s="52" t="s">
        <v>551</v>
      </c>
    </row>
    <row r="315" spans="1:6" ht="12.75" customHeight="1">
      <c r="A315" s="9"/>
      <c r="B315" s="9"/>
      <c r="C315" s="9" t="s">
        <v>22</v>
      </c>
      <c r="D315" s="10">
        <v>51550</v>
      </c>
      <c r="E315" s="64">
        <v>48721.16</v>
      </c>
      <c r="F315" s="52" t="s">
        <v>528</v>
      </c>
    </row>
    <row r="316" spans="1:6" ht="12.75" customHeight="1">
      <c r="A316" s="9"/>
      <c r="B316" s="9"/>
      <c r="C316" s="9" t="s">
        <v>85</v>
      </c>
      <c r="D316" s="10">
        <v>371</v>
      </c>
      <c r="E316" s="64">
        <v>370.71</v>
      </c>
      <c r="F316" s="52" t="s">
        <v>550</v>
      </c>
    </row>
    <row r="317" spans="1:6" ht="12.75" customHeight="1">
      <c r="A317" s="9"/>
      <c r="B317" s="9"/>
      <c r="C317" s="9" t="s">
        <v>86</v>
      </c>
      <c r="D317" s="10">
        <v>125</v>
      </c>
      <c r="E317" s="64">
        <v>123.56</v>
      </c>
      <c r="F317" s="52" t="s">
        <v>551</v>
      </c>
    </row>
    <row r="318" spans="1:6" ht="12.75" customHeight="1">
      <c r="A318" s="9"/>
      <c r="B318" s="9"/>
      <c r="C318" s="9" t="s">
        <v>23</v>
      </c>
      <c r="D318" s="10">
        <v>2000</v>
      </c>
      <c r="E318" s="64">
        <v>1965</v>
      </c>
      <c r="F318" s="52" t="s">
        <v>183</v>
      </c>
    </row>
    <row r="319" spans="1:6" ht="12.75" customHeight="1">
      <c r="A319" s="9"/>
      <c r="B319" s="9"/>
      <c r="C319" s="9" t="s">
        <v>87</v>
      </c>
      <c r="D319" s="10">
        <v>16200</v>
      </c>
      <c r="E319" s="64">
        <v>16191.79</v>
      </c>
      <c r="F319" s="52" t="s">
        <v>550</v>
      </c>
    </row>
    <row r="320" spans="1:6" ht="12.75" customHeight="1">
      <c r="A320" s="9"/>
      <c r="B320" s="9"/>
      <c r="C320" s="9" t="s">
        <v>88</v>
      </c>
      <c r="D320" s="10">
        <v>5400</v>
      </c>
      <c r="E320" s="64">
        <v>5397.24</v>
      </c>
      <c r="F320" s="52" t="s">
        <v>551</v>
      </c>
    </row>
    <row r="321" spans="1:6" ht="12.75" customHeight="1">
      <c r="A321" s="9"/>
      <c r="B321" s="9"/>
      <c r="C321" s="9" t="s">
        <v>24</v>
      </c>
      <c r="D321" s="10">
        <v>153500</v>
      </c>
      <c r="E321" s="64">
        <v>150400.15</v>
      </c>
      <c r="F321" s="43" t="s">
        <v>398</v>
      </c>
    </row>
    <row r="322" spans="1:6" ht="12.75" customHeight="1">
      <c r="A322" s="9"/>
      <c r="B322" s="9"/>
      <c r="C322" s="9" t="s">
        <v>75</v>
      </c>
      <c r="D322" s="10">
        <v>4100</v>
      </c>
      <c r="E322" s="64">
        <v>3021.39</v>
      </c>
      <c r="F322" s="52" t="s">
        <v>542</v>
      </c>
    </row>
    <row r="323" spans="1:6" ht="12.75" customHeight="1">
      <c r="A323" s="9"/>
      <c r="B323" s="9"/>
      <c r="C323" s="9" t="s">
        <v>89</v>
      </c>
      <c r="D323" s="10">
        <v>5858</v>
      </c>
      <c r="E323" s="64">
        <v>5857.28</v>
      </c>
      <c r="F323" s="52" t="s">
        <v>550</v>
      </c>
    </row>
    <row r="324" spans="1:7" ht="12.75" customHeight="1">
      <c r="A324" s="9"/>
      <c r="B324" s="9"/>
      <c r="C324" s="9" t="s">
        <v>90</v>
      </c>
      <c r="D324" s="10">
        <v>1953</v>
      </c>
      <c r="E324" s="64">
        <v>1952.46</v>
      </c>
      <c r="F324" s="52" t="s">
        <v>548</v>
      </c>
      <c r="G324" s="70"/>
    </row>
    <row r="325" spans="1:6" ht="12.75" customHeight="1">
      <c r="A325" s="9"/>
      <c r="B325" s="9"/>
      <c r="C325" s="9" t="s">
        <v>45</v>
      </c>
      <c r="D325" s="10">
        <v>14800</v>
      </c>
      <c r="E325" s="64">
        <v>14612.74</v>
      </c>
      <c r="F325" s="52" t="s">
        <v>529</v>
      </c>
    </row>
    <row r="326" spans="1:6" ht="12.75" customHeight="1">
      <c r="A326" s="9"/>
      <c r="B326" s="9"/>
      <c r="C326" s="9" t="s">
        <v>91</v>
      </c>
      <c r="D326" s="10">
        <v>1950</v>
      </c>
      <c r="E326" s="64">
        <v>1931.4</v>
      </c>
      <c r="F326" s="52" t="s">
        <v>543</v>
      </c>
    </row>
    <row r="327" spans="1:6" ht="12.75" customHeight="1">
      <c r="A327" s="9"/>
      <c r="B327" s="9"/>
      <c r="C327" s="9" t="s">
        <v>92</v>
      </c>
      <c r="D327" s="10">
        <v>1261</v>
      </c>
      <c r="E327" s="64">
        <v>1260.23</v>
      </c>
      <c r="F327" s="52" t="s">
        <v>546</v>
      </c>
    </row>
    <row r="328" spans="1:7" ht="12.75" customHeight="1">
      <c r="A328" s="9"/>
      <c r="B328" s="9"/>
      <c r="C328" s="9" t="s">
        <v>93</v>
      </c>
      <c r="D328" s="10">
        <v>421</v>
      </c>
      <c r="E328" s="64">
        <v>420.09</v>
      </c>
      <c r="F328" s="52" t="s">
        <v>547</v>
      </c>
      <c r="G328" s="76"/>
    </row>
    <row r="329" spans="1:7" ht="12.75" customHeight="1">
      <c r="A329" s="9"/>
      <c r="B329" s="9"/>
      <c r="C329" s="9" t="s">
        <v>32</v>
      </c>
      <c r="D329" s="10">
        <v>140000</v>
      </c>
      <c r="E329" s="64">
        <v>116610.4</v>
      </c>
      <c r="F329" s="52" t="s">
        <v>515</v>
      </c>
      <c r="G329" s="70"/>
    </row>
    <row r="330" spans="1:7" ht="12.75" customHeight="1">
      <c r="A330" s="9"/>
      <c r="B330" s="9"/>
      <c r="C330" s="9" t="s">
        <v>25</v>
      </c>
      <c r="D330" s="10">
        <v>16200</v>
      </c>
      <c r="E330" s="64">
        <v>12158.44</v>
      </c>
      <c r="F330" s="52" t="s">
        <v>530</v>
      </c>
      <c r="G330" s="70"/>
    </row>
    <row r="331" spans="1:7" ht="12.75" customHeight="1">
      <c r="A331" s="9"/>
      <c r="B331" s="9"/>
      <c r="C331" s="9" t="s">
        <v>46</v>
      </c>
      <c r="D331" s="10">
        <v>2800</v>
      </c>
      <c r="E331" s="64">
        <v>1978</v>
      </c>
      <c r="F331" s="52" t="s">
        <v>208</v>
      </c>
      <c r="G331" s="70"/>
    </row>
    <row r="332" spans="1:7" ht="12.75" customHeight="1">
      <c r="A332" s="9"/>
      <c r="B332" s="9"/>
      <c r="C332" s="9" t="s">
        <v>5</v>
      </c>
      <c r="D332" s="10">
        <v>51400</v>
      </c>
      <c r="E332" s="64">
        <v>39008.67</v>
      </c>
      <c r="F332" s="52" t="s">
        <v>517</v>
      </c>
      <c r="G332" s="70"/>
    </row>
    <row r="333" spans="1:7" ht="12.75" customHeight="1">
      <c r="A333" s="9"/>
      <c r="B333" s="9"/>
      <c r="C333" s="9" t="s">
        <v>94</v>
      </c>
      <c r="D333" s="10">
        <v>80</v>
      </c>
      <c r="E333" s="64">
        <v>71.37</v>
      </c>
      <c r="F333" s="52" t="s">
        <v>544</v>
      </c>
      <c r="G333" s="70"/>
    </row>
    <row r="334" spans="1:7" ht="12.75" customHeight="1">
      <c r="A334" s="9"/>
      <c r="B334" s="9"/>
      <c r="C334" s="9" t="s">
        <v>95</v>
      </c>
      <c r="D334" s="10">
        <v>22499</v>
      </c>
      <c r="E334" s="64">
        <v>22497.8</v>
      </c>
      <c r="F334" s="52" t="s">
        <v>549</v>
      </c>
      <c r="G334" s="70"/>
    </row>
    <row r="335" spans="1:7" ht="12.75" customHeight="1">
      <c r="A335" s="9"/>
      <c r="B335" s="9"/>
      <c r="C335" s="9" t="s">
        <v>96</v>
      </c>
      <c r="D335" s="10">
        <v>7499</v>
      </c>
      <c r="E335" s="64">
        <v>7499</v>
      </c>
      <c r="F335" s="82" t="s">
        <v>548</v>
      </c>
      <c r="G335" s="70"/>
    </row>
    <row r="336" spans="1:6" ht="12.75" customHeight="1">
      <c r="A336" s="9"/>
      <c r="B336" s="9"/>
      <c r="C336" s="9" t="s">
        <v>47</v>
      </c>
      <c r="D336" s="10">
        <v>1000</v>
      </c>
      <c r="E336" s="64">
        <v>696.59</v>
      </c>
      <c r="F336" s="52" t="s">
        <v>465</v>
      </c>
    </row>
    <row r="337" spans="1:6" ht="12.75" customHeight="1">
      <c r="A337" s="9"/>
      <c r="B337" s="9"/>
      <c r="C337" s="9" t="s">
        <v>42</v>
      </c>
      <c r="D337" s="10">
        <v>7200</v>
      </c>
      <c r="E337" s="64">
        <v>5981.53</v>
      </c>
      <c r="F337" s="52" t="s">
        <v>187</v>
      </c>
    </row>
    <row r="338" spans="1:6" ht="12.75" customHeight="1">
      <c r="A338" s="9"/>
      <c r="B338" s="9"/>
      <c r="C338" s="9" t="s">
        <v>76</v>
      </c>
      <c r="D338" s="10">
        <v>34000</v>
      </c>
      <c r="E338" s="64">
        <v>33844.05</v>
      </c>
      <c r="F338" s="52" t="s">
        <v>552</v>
      </c>
    </row>
    <row r="339" spans="1:6" ht="12.75" customHeight="1">
      <c r="A339" s="9"/>
      <c r="B339" s="9"/>
      <c r="C339" s="9" t="s">
        <v>6</v>
      </c>
      <c r="D339" s="10">
        <v>3000</v>
      </c>
      <c r="E339" s="64">
        <v>2522.5</v>
      </c>
      <c r="F339" s="52" t="s">
        <v>519</v>
      </c>
    </row>
    <row r="340" spans="1:6" ht="12.75" customHeight="1">
      <c r="A340" s="9"/>
      <c r="B340" s="9"/>
      <c r="C340" s="9" t="s">
        <v>26</v>
      </c>
      <c r="D340" s="10">
        <v>111985</v>
      </c>
      <c r="E340" s="64">
        <v>111984.47</v>
      </c>
      <c r="F340" s="52" t="s">
        <v>428</v>
      </c>
    </row>
    <row r="341" spans="1:6" ht="12.75" customHeight="1">
      <c r="A341" s="9"/>
      <c r="B341" s="9"/>
      <c r="C341" s="9" t="s">
        <v>8</v>
      </c>
      <c r="D341" s="10">
        <v>893900</v>
      </c>
      <c r="E341" s="64">
        <v>893032.73</v>
      </c>
      <c r="F341" s="43" t="s">
        <v>205</v>
      </c>
    </row>
    <row r="342" spans="1:6" ht="12.75" customHeight="1">
      <c r="A342" s="9"/>
      <c r="B342" s="9"/>
      <c r="C342" s="9" t="s">
        <v>97</v>
      </c>
      <c r="D342" s="10">
        <v>235100</v>
      </c>
      <c r="E342" s="64">
        <v>226700.41</v>
      </c>
      <c r="F342" s="43" t="s">
        <v>206</v>
      </c>
    </row>
    <row r="343" spans="1:6" ht="12.75" customHeight="1">
      <c r="A343" s="9"/>
      <c r="B343" s="9"/>
      <c r="C343" s="9"/>
      <c r="D343" s="87">
        <f>SUM(D308:D342)</f>
        <v>4246289</v>
      </c>
      <c r="E343" s="91">
        <f>SUM(E308:E342)</f>
        <v>4165720.49</v>
      </c>
      <c r="F343" s="43"/>
    </row>
    <row r="344" spans="1:6" ht="12.75" customHeight="1">
      <c r="A344" s="9"/>
      <c r="B344" s="9" t="s">
        <v>98</v>
      </c>
      <c r="C344" s="9"/>
      <c r="D344" s="10"/>
      <c r="E344" s="64"/>
      <c r="F344" s="51" t="s">
        <v>532</v>
      </c>
    </row>
    <row r="345" spans="1:6" ht="12.75" customHeight="1">
      <c r="A345" s="9"/>
      <c r="B345" s="9"/>
      <c r="C345" s="9" t="s">
        <v>18</v>
      </c>
      <c r="D345" s="10">
        <v>700</v>
      </c>
      <c r="E345" s="64">
        <v>430.77</v>
      </c>
      <c r="F345" s="52" t="s">
        <v>531</v>
      </c>
    </row>
    <row r="346" spans="1:6" ht="12.75" customHeight="1">
      <c r="A346" s="9"/>
      <c r="B346" s="9"/>
      <c r="C346" s="9"/>
      <c r="D346" s="10"/>
      <c r="E346" s="64"/>
      <c r="F346" s="52" t="s">
        <v>207</v>
      </c>
    </row>
    <row r="347" spans="1:6" ht="12.75" customHeight="1">
      <c r="A347" s="9"/>
      <c r="B347" s="9"/>
      <c r="C347" s="9" t="s">
        <v>19</v>
      </c>
      <c r="D347" s="10">
        <v>63805</v>
      </c>
      <c r="E347" s="64">
        <v>60358.04</v>
      </c>
      <c r="F347" s="52" t="s">
        <v>182</v>
      </c>
    </row>
    <row r="348" spans="1:6" ht="12.75" customHeight="1">
      <c r="A348" s="9"/>
      <c r="B348" s="9"/>
      <c r="C348" s="9" t="s">
        <v>20</v>
      </c>
      <c r="D348" s="10">
        <v>5600</v>
      </c>
      <c r="E348" s="64">
        <v>5510.67</v>
      </c>
      <c r="F348" s="52" t="s">
        <v>415</v>
      </c>
    </row>
    <row r="349" spans="1:6" ht="12.75" customHeight="1">
      <c r="A349" s="9"/>
      <c r="B349" s="9"/>
      <c r="C349" s="9" t="s">
        <v>21</v>
      </c>
      <c r="D349" s="10">
        <v>11972</v>
      </c>
      <c r="E349" s="64">
        <v>11703.87</v>
      </c>
      <c r="F349" s="52" t="s">
        <v>459</v>
      </c>
    </row>
    <row r="350" spans="1:6" ht="12.75" customHeight="1">
      <c r="A350" s="9"/>
      <c r="B350" s="9"/>
      <c r="C350" s="9" t="s">
        <v>22</v>
      </c>
      <c r="D350" s="10">
        <v>1703</v>
      </c>
      <c r="E350" s="64">
        <v>1543.03</v>
      </c>
      <c r="F350" s="52" t="s">
        <v>417</v>
      </c>
    </row>
    <row r="351" spans="1:6" ht="12.75" customHeight="1">
      <c r="A351" s="9"/>
      <c r="B351" s="9"/>
      <c r="C351" s="9" t="s">
        <v>44</v>
      </c>
      <c r="D351" s="10">
        <v>1450</v>
      </c>
      <c r="E351" s="64">
        <v>1437</v>
      </c>
      <c r="F351" s="52" t="s">
        <v>533</v>
      </c>
    </row>
    <row r="352" spans="1:6" ht="12.75" customHeight="1">
      <c r="A352" s="9"/>
      <c r="B352" s="9"/>
      <c r="C352" s="9" t="s">
        <v>46</v>
      </c>
      <c r="D352" s="10">
        <v>82</v>
      </c>
      <c r="E352" s="64">
        <v>82</v>
      </c>
      <c r="F352" s="43" t="s">
        <v>208</v>
      </c>
    </row>
    <row r="353" spans="1:6" ht="12.75" customHeight="1">
      <c r="A353" s="9"/>
      <c r="B353" s="9"/>
      <c r="C353" s="9" t="s">
        <v>5</v>
      </c>
      <c r="D353" s="10">
        <v>334730</v>
      </c>
      <c r="E353" s="64">
        <v>334534.44</v>
      </c>
      <c r="F353" s="52" t="s">
        <v>534</v>
      </c>
    </row>
    <row r="354" spans="1:6" ht="12.75" customHeight="1">
      <c r="A354" s="9"/>
      <c r="B354" s="9"/>
      <c r="C354" s="9" t="s">
        <v>6</v>
      </c>
      <c r="D354" s="10">
        <v>3591</v>
      </c>
      <c r="E354" s="64">
        <v>3591</v>
      </c>
      <c r="F354" s="52" t="s">
        <v>535</v>
      </c>
    </row>
    <row r="355" spans="1:6" ht="12.75" customHeight="1">
      <c r="A355" s="9"/>
      <c r="B355" s="9"/>
      <c r="C355" s="9" t="s">
        <v>26</v>
      </c>
      <c r="D355" s="10">
        <v>2700</v>
      </c>
      <c r="E355" s="64">
        <v>2672.33</v>
      </c>
      <c r="F355" s="52" t="s">
        <v>428</v>
      </c>
    </row>
    <row r="356" spans="1:6" ht="12.75" customHeight="1">
      <c r="A356" s="9"/>
      <c r="B356" s="9"/>
      <c r="C356" s="9"/>
      <c r="D356" s="87">
        <f>SUM(D345:D355)</f>
        <v>426333</v>
      </c>
      <c r="E356" s="91">
        <f>SUM(E345:E355)</f>
        <v>421863.15</v>
      </c>
      <c r="F356" s="52"/>
    </row>
    <row r="357" spans="1:6" ht="12.75" customHeight="1">
      <c r="A357" s="9"/>
      <c r="B357" s="9" t="s">
        <v>99</v>
      </c>
      <c r="C357" s="9"/>
      <c r="D357" s="10"/>
      <c r="E357" s="64"/>
      <c r="F357" s="51" t="s">
        <v>209</v>
      </c>
    </row>
    <row r="358" spans="1:6" ht="12.75" customHeight="1">
      <c r="A358" s="9"/>
      <c r="B358" s="9"/>
      <c r="C358" s="9" t="s">
        <v>23</v>
      </c>
      <c r="D358" s="10">
        <v>120</v>
      </c>
      <c r="E358" s="64">
        <v>120</v>
      </c>
      <c r="F358" s="52" t="s">
        <v>536</v>
      </c>
    </row>
    <row r="359" spans="1:6" ht="12.75" customHeight="1">
      <c r="A359" s="9"/>
      <c r="B359" s="9"/>
      <c r="C359" s="9"/>
      <c r="D359" s="10"/>
      <c r="E359" s="64"/>
      <c r="F359" s="52" t="s">
        <v>537</v>
      </c>
    </row>
    <row r="360" spans="1:6" ht="12.75" customHeight="1">
      <c r="A360" s="9"/>
      <c r="B360" s="9"/>
      <c r="C360" s="9"/>
      <c r="D360" s="87">
        <f>SUM(D358:D359)</f>
        <v>120</v>
      </c>
      <c r="E360" s="91">
        <f>SUM(E358:E359)</f>
        <v>120</v>
      </c>
      <c r="F360" s="52"/>
    </row>
    <row r="361" spans="1:6" ht="12.75" customHeight="1">
      <c r="A361" s="9"/>
      <c r="B361" s="9" t="s">
        <v>100</v>
      </c>
      <c r="C361" s="9"/>
      <c r="D361" s="10"/>
      <c r="E361" s="64"/>
      <c r="F361" s="51" t="s">
        <v>538</v>
      </c>
    </row>
    <row r="362" spans="1:6" ht="12.75" customHeight="1">
      <c r="A362" s="9"/>
      <c r="B362" s="9"/>
      <c r="C362" s="9" t="s">
        <v>18</v>
      </c>
      <c r="D362" s="10">
        <v>16500</v>
      </c>
      <c r="E362" s="64">
        <v>16182</v>
      </c>
      <c r="F362" s="52" t="s">
        <v>539</v>
      </c>
    </row>
    <row r="363" spans="1:6" ht="12.75" customHeight="1">
      <c r="A363" s="9"/>
      <c r="B363" s="9"/>
      <c r="C363" s="9" t="s">
        <v>5</v>
      </c>
      <c r="D363" s="10">
        <v>12850</v>
      </c>
      <c r="E363" s="64">
        <v>12850</v>
      </c>
      <c r="F363" s="52" t="s">
        <v>540</v>
      </c>
    </row>
    <row r="364" spans="1:6" ht="12.75" customHeight="1">
      <c r="A364" s="9"/>
      <c r="B364" s="9"/>
      <c r="C364" s="9"/>
      <c r="D364" s="10"/>
      <c r="E364" s="64"/>
      <c r="F364" s="52" t="s">
        <v>541</v>
      </c>
    </row>
    <row r="365" spans="1:6" ht="12.75" customHeight="1">
      <c r="A365" s="9"/>
      <c r="B365" s="9"/>
      <c r="C365" s="9"/>
      <c r="D365" s="87">
        <f>SUM(D362:D364)</f>
        <v>29350</v>
      </c>
      <c r="E365" s="91">
        <f>SUM(E362:E364)</f>
        <v>29032</v>
      </c>
      <c r="F365" s="52"/>
    </row>
    <row r="366" spans="1:6" ht="12.75" customHeight="1">
      <c r="A366" s="9"/>
      <c r="B366" s="9" t="s">
        <v>101</v>
      </c>
      <c r="C366" s="9"/>
      <c r="D366" s="10"/>
      <c r="E366" s="64"/>
      <c r="F366" s="51" t="s">
        <v>190</v>
      </c>
    </row>
    <row r="367" spans="1:6" ht="12.75" customHeight="1">
      <c r="A367" s="9"/>
      <c r="B367" s="9"/>
      <c r="C367" s="9" t="s">
        <v>19</v>
      </c>
      <c r="D367" s="10">
        <v>53729</v>
      </c>
      <c r="E367" s="64">
        <v>53729</v>
      </c>
      <c r="F367" s="52" t="s">
        <v>182</v>
      </c>
    </row>
    <row r="368" spans="1:6" ht="12.75" customHeight="1">
      <c r="A368" s="9"/>
      <c r="B368" s="9"/>
      <c r="C368" s="9" t="s">
        <v>21</v>
      </c>
      <c r="D368" s="10">
        <v>9322</v>
      </c>
      <c r="E368" s="64">
        <v>9274.31</v>
      </c>
      <c r="F368" s="52" t="s">
        <v>459</v>
      </c>
    </row>
    <row r="369" spans="1:6" ht="12.75" customHeight="1">
      <c r="A369" s="9"/>
      <c r="B369" s="9"/>
      <c r="C369" s="9" t="s">
        <v>22</v>
      </c>
      <c r="D369" s="10">
        <v>1321</v>
      </c>
      <c r="E369" s="64">
        <v>1316.47</v>
      </c>
      <c r="F369" s="52" t="s">
        <v>417</v>
      </c>
    </row>
    <row r="370" spans="1:6" ht="12.75" customHeight="1">
      <c r="A370" s="9"/>
      <c r="B370" s="9"/>
      <c r="C370" s="9" t="s">
        <v>23</v>
      </c>
      <c r="D370" s="10">
        <v>600</v>
      </c>
      <c r="E370" s="64">
        <v>600</v>
      </c>
      <c r="F370" s="43" t="s">
        <v>210</v>
      </c>
    </row>
    <row r="371" spans="1:6" ht="12.75" customHeight="1">
      <c r="A371" s="9"/>
      <c r="B371" s="9"/>
      <c r="C371" s="9" t="s">
        <v>24</v>
      </c>
      <c r="D371" s="10">
        <v>22</v>
      </c>
      <c r="E371" s="64">
        <v>21.01</v>
      </c>
      <c r="F371" s="43" t="s">
        <v>211</v>
      </c>
    </row>
    <row r="372" spans="1:6" ht="12.75" customHeight="1">
      <c r="A372" s="9"/>
      <c r="B372" s="35"/>
      <c r="C372" s="35" t="s">
        <v>5</v>
      </c>
      <c r="D372" s="10">
        <v>2696</v>
      </c>
      <c r="E372" s="64">
        <v>2696</v>
      </c>
      <c r="F372" s="43" t="s">
        <v>212</v>
      </c>
    </row>
    <row r="373" spans="1:6" ht="12.75" customHeight="1">
      <c r="A373" s="9"/>
      <c r="B373" s="35"/>
      <c r="C373" s="35" t="s">
        <v>26</v>
      </c>
      <c r="D373" s="10">
        <v>66066</v>
      </c>
      <c r="E373" s="64">
        <v>66033.24</v>
      </c>
      <c r="F373" s="52" t="s">
        <v>180</v>
      </c>
    </row>
    <row r="374" spans="1:6" ht="12.75" customHeight="1">
      <c r="A374" s="9"/>
      <c r="B374" s="35"/>
      <c r="C374" s="35"/>
      <c r="D374" s="88">
        <f>SUM(D367:D373)</f>
        <v>133756</v>
      </c>
      <c r="E374" s="89">
        <f>SUM(E367:E373)</f>
        <v>133670.03000000003</v>
      </c>
      <c r="F374" s="52"/>
    </row>
    <row r="375" spans="1:6" ht="12.75" customHeight="1">
      <c r="A375" s="11"/>
      <c r="B375" s="85"/>
      <c r="C375" s="35"/>
      <c r="D375" s="88"/>
      <c r="E375" s="89"/>
      <c r="F375" s="52"/>
    </row>
    <row r="376" spans="1:6" ht="12.75" customHeight="1">
      <c r="A376" s="28"/>
      <c r="B376" s="29" t="s">
        <v>150</v>
      </c>
      <c r="C376" s="27"/>
      <c r="D376" s="30">
        <f>SUM(+D374+D365+D360+D356+D343+D306+D302+D284)</f>
        <v>15873241</v>
      </c>
      <c r="E376" s="97">
        <f>SUM(+E374+E365+E360+E356+E343+E306+E302+E284)</f>
        <v>15602170.939999998</v>
      </c>
      <c r="F376" s="44" t="s">
        <v>563</v>
      </c>
    </row>
    <row r="377" spans="1:7" ht="12.75" customHeight="1">
      <c r="A377" s="49" t="s">
        <v>102</v>
      </c>
      <c r="B377" s="9"/>
      <c r="C377" s="9"/>
      <c r="D377" s="10"/>
      <c r="E377" s="64"/>
      <c r="F377" s="52" t="s">
        <v>213</v>
      </c>
      <c r="G377" s="70"/>
    </row>
    <row r="378" spans="1:6" ht="12.75" customHeight="1">
      <c r="A378" s="9"/>
      <c r="B378" s="9" t="s">
        <v>103</v>
      </c>
      <c r="C378" s="9"/>
      <c r="D378" s="10"/>
      <c r="E378" s="64"/>
      <c r="F378" s="51" t="s">
        <v>214</v>
      </c>
    </row>
    <row r="379" spans="1:6" ht="12.75" customHeight="1">
      <c r="A379" s="9"/>
      <c r="B379" s="9"/>
      <c r="C379" s="9" t="s">
        <v>60</v>
      </c>
      <c r="D379" s="10">
        <v>24200</v>
      </c>
      <c r="E379" s="64">
        <v>24200</v>
      </c>
      <c r="F379" s="52" t="s">
        <v>215</v>
      </c>
    </row>
    <row r="380" spans="1:8" ht="12.75" customHeight="1">
      <c r="A380" s="9"/>
      <c r="B380" s="9"/>
      <c r="C380" s="9"/>
      <c r="D380" s="10"/>
      <c r="E380" s="64"/>
      <c r="F380" s="52" t="s">
        <v>545</v>
      </c>
      <c r="H380" s="61"/>
    </row>
    <row r="381" spans="1:6" ht="12.75" customHeight="1">
      <c r="A381" s="9"/>
      <c r="B381" s="9"/>
      <c r="C381" s="9"/>
      <c r="D381" s="10"/>
      <c r="E381" s="64"/>
      <c r="F381" s="52" t="s">
        <v>216</v>
      </c>
    </row>
    <row r="382" spans="1:6" ht="12.75" customHeight="1">
      <c r="A382" s="9"/>
      <c r="B382" s="9"/>
      <c r="C382" s="9"/>
      <c r="D382" s="10"/>
      <c r="E382" s="64"/>
      <c r="F382" s="52" t="s">
        <v>223</v>
      </c>
    </row>
    <row r="383" spans="1:6" ht="12.75" customHeight="1">
      <c r="A383" s="9"/>
      <c r="B383" s="9"/>
      <c r="C383" s="9" t="s">
        <v>104</v>
      </c>
      <c r="D383" s="10">
        <v>8800</v>
      </c>
      <c r="E383" s="64">
        <v>8800</v>
      </c>
      <c r="F383" s="52" t="s">
        <v>217</v>
      </c>
    </row>
    <row r="384" spans="1:6" ht="12.75" customHeight="1">
      <c r="A384" s="9"/>
      <c r="B384" s="9"/>
      <c r="C384" s="9"/>
      <c r="D384" s="10"/>
      <c r="E384" s="64"/>
      <c r="F384" s="52" t="s">
        <v>218</v>
      </c>
    </row>
    <row r="385" spans="1:6" ht="12.75" customHeight="1">
      <c r="A385" s="9"/>
      <c r="B385" s="9"/>
      <c r="C385" s="9"/>
      <c r="D385" s="10"/>
      <c r="E385" s="64"/>
      <c r="F385" s="82" t="s">
        <v>219</v>
      </c>
    </row>
    <row r="386" spans="1:6" ht="12.75" customHeight="1">
      <c r="A386" s="9"/>
      <c r="B386" s="9"/>
      <c r="C386" s="9"/>
      <c r="D386" s="10"/>
      <c r="E386" s="64"/>
      <c r="F386" s="82" t="s">
        <v>220</v>
      </c>
    </row>
    <row r="387" spans="1:6" ht="12.75" customHeight="1">
      <c r="A387" s="9"/>
      <c r="B387" s="9"/>
      <c r="C387" s="9"/>
      <c r="D387" s="10"/>
      <c r="E387" s="64"/>
      <c r="F387" s="82" t="s">
        <v>221</v>
      </c>
    </row>
    <row r="388" spans="1:6" ht="12.75" customHeight="1">
      <c r="A388" s="9"/>
      <c r="B388" s="9"/>
      <c r="C388" s="9" t="s">
        <v>51</v>
      </c>
      <c r="D388" s="10">
        <v>2000</v>
      </c>
      <c r="E388" s="64">
        <v>1202.01</v>
      </c>
      <c r="F388" s="43" t="s">
        <v>222</v>
      </c>
    </row>
    <row r="389" spans="1:6" ht="12.75" customHeight="1">
      <c r="A389" s="9"/>
      <c r="B389" s="9"/>
      <c r="C389" s="9" t="s">
        <v>19</v>
      </c>
      <c r="D389" s="10">
        <v>4800</v>
      </c>
      <c r="E389" s="64">
        <v>0</v>
      </c>
      <c r="F389" s="43" t="s">
        <v>224</v>
      </c>
    </row>
    <row r="390" spans="1:6" ht="12.75" customHeight="1">
      <c r="A390" s="9"/>
      <c r="B390" s="9"/>
      <c r="C390" s="9" t="s">
        <v>21</v>
      </c>
      <c r="D390" s="10">
        <v>3547</v>
      </c>
      <c r="E390" s="64">
        <v>2579.08</v>
      </c>
      <c r="F390" s="52" t="s">
        <v>225</v>
      </c>
    </row>
    <row r="391" spans="1:6" ht="12.75" customHeight="1">
      <c r="A391" s="9"/>
      <c r="B391" s="9"/>
      <c r="C391" s="9" t="s">
        <v>22</v>
      </c>
      <c r="D391" s="10">
        <v>493</v>
      </c>
      <c r="E391" s="64">
        <v>366.03</v>
      </c>
      <c r="F391" s="52" t="s">
        <v>226</v>
      </c>
    </row>
    <row r="392" spans="1:6" ht="12.75" customHeight="1">
      <c r="A392" s="9"/>
      <c r="B392" s="9"/>
      <c r="C392" s="9" t="s">
        <v>23</v>
      </c>
      <c r="D392" s="10">
        <v>54332</v>
      </c>
      <c r="E392" s="64">
        <v>52879</v>
      </c>
      <c r="F392" s="52" t="s">
        <v>167</v>
      </c>
    </row>
    <row r="393" spans="1:6" ht="12.75" customHeight="1">
      <c r="A393" s="9"/>
      <c r="B393" s="9"/>
      <c r="C393" s="9" t="s">
        <v>24</v>
      </c>
      <c r="D393" s="10">
        <v>13089</v>
      </c>
      <c r="E393" s="64">
        <v>12893.84</v>
      </c>
      <c r="F393" s="52" t="s">
        <v>227</v>
      </c>
    </row>
    <row r="394" spans="1:6" ht="12.75" customHeight="1">
      <c r="A394" s="9"/>
      <c r="B394" s="9"/>
      <c r="C394" s="9"/>
      <c r="D394" s="10"/>
      <c r="E394" s="64"/>
      <c r="F394" s="52" t="s">
        <v>228</v>
      </c>
    </row>
    <row r="395" spans="1:6" ht="12.75" customHeight="1">
      <c r="A395" s="9"/>
      <c r="B395" s="9"/>
      <c r="C395" s="9"/>
      <c r="D395" s="10"/>
      <c r="E395" s="64"/>
      <c r="F395" s="52" t="s">
        <v>229</v>
      </c>
    </row>
    <row r="396" spans="1:6" ht="12.75" customHeight="1">
      <c r="A396" s="9"/>
      <c r="B396" s="9"/>
      <c r="C396" s="9" t="s">
        <v>5</v>
      </c>
      <c r="D396" s="10">
        <v>44668</v>
      </c>
      <c r="E396" s="64">
        <v>28975.86</v>
      </c>
      <c r="F396" s="52" t="s">
        <v>230</v>
      </c>
    </row>
    <row r="397" spans="1:6" ht="12.75" customHeight="1">
      <c r="A397" s="9"/>
      <c r="B397" s="9"/>
      <c r="C397" s="9"/>
      <c r="D397" s="10"/>
      <c r="E397" s="64"/>
      <c r="F397" s="52" t="s">
        <v>231</v>
      </c>
    </row>
    <row r="398" spans="1:6" ht="12.75" customHeight="1">
      <c r="A398" s="9"/>
      <c r="B398" s="9"/>
      <c r="C398" s="9"/>
      <c r="D398" s="87">
        <f>SUM(D379:D396)</f>
        <v>155929</v>
      </c>
      <c r="E398" s="91">
        <f>SUM(E379:E396)</f>
        <v>131895.82</v>
      </c>
      <c r="F398" s="52"/>
    </row>
    <row r="399" spans="1:6" ht="12.75" customHeight="1">
      <c r="A399" s="9"/>
      <c r="B399" s="9" t="s">
        <v>105</v>
      </c>
      <c r="C399" s="9"/>
      <c r="D399" s="10"/>
      <c r="E399" s="64"/>
      <c r="F399" s="51" t="s">
        <v>232</v>
      </c>
    </row>
    <row r="400" spans="1:6" ht="12.75" customHeight="1">
      <c r="A400" s="9"/>
      <c r="B400" s="9"/>
      <c r="C400" s="9" t="s">
        <v>5</v>
      </c>
      <c r="D400" s="10">
        <v>7783</v>
      </c>
      <c r="E400" s="64">
        <v>7782.8</v>
      </c>
      <c r="F400" s="43" t="s">
        <v>233</v>
      </c>
    </row>
    <row r="401" spans="1:6" ht="12.75" customHeight="1">
      <c r="A401" s="9"/>
      <c r="B401" s="9"/>
      <c r="C401" s="9"/>
      <c r="D401" s="87">
        <f>SUM(D400)</f>
        <v>7783</v>
      </c>
      <c r="E401" s="91">
        <f>SUM(E400)</f>
        <v>7782.8</v>
      </c>
      <c r="F401" s="43"/>
    </row>
    <row r="402" spans="1:6" ht="12.75" customHeight="1">
      <c r="A402" s="9"/>
      <c r="B402" s="9" t="s">
        <v>106</v>
      </c>
      <c r="C402" s="9"/>
      <c r="D402" s="10"/>
      <c r="E402" s="64"/>
      <c r="F402" s="51" t="s">
        <v>163</v>
      </c>
    </row>
    <row r="403" spans="1:6" ht="12.75" customHeight="1">
      <c r="A403" s="9"/>
      <c r="B403" s="9"/>
      <c r="C403" s="35" t="s">
        <v>107</v>
      </c>
      <c r="D403" s="10">
        <v>8400</v>
      </c>
      <c r="E403" s="64">
        <v>8399.06</v>
      </c>
      <c r="F403" s="53" t="s">
        <v>234</v>
      </c>
    </row>
    <row r="404" spans="1:6" ht="12.75" customHeight="1">
      <c r="A404" s="9"/>
      <c r="B404" s="9"/>
      <c r="C404" s="35" t="s">
        <v>5</v>
      </c>
      <c r="D404" s="10">
        <v>20767</v>
      </c>
      <c r="E404" s="64">
        <v>15236.28</v>
      </c>
      <c r="F404" s="53" t="s">
        <v>235</v>
      </c>
    </row>
    <row r="405" spans="1:6" ht="12.75" customHeight="1">
      <c r="A405" s="9"/>
      <c r="B405" s="9"/>
      <c r="C405" s="35" t="s">
        <v>6</v>
      </c>
      <c r="D405" s="10">
        <v>300</v>
      </c>
      <c r="E405" s="64">
        <v>0</v>
      </c>
      <c r="F405" s="43" t="s">
        <v>236</v>
      </c>
    </row>
    <row r="406" spans="1:6" ht="12.75" customHeight="1">
      <c r="A406" s="9"/>
      <c r="B406" s="9"/>
      <c r="C406" s="35"/>
      <c r="D406" s="88">
        <f>SUM(D403:D405)</f>
        <v>29467</v>
      </c>
      <c r="E406" s="89">
        <f>SUM(E403:E405)</f>
        <v>23635.34</v>
      </c>
      <c r="F406" s="43"/>
    </row>
    <row r="407" spans="1:6" ht="12.75" customHeight="1">
      <c r="A407" s="11"/>
      <c r="B407" s="11"/>
      <c r="C407" s="35"/>
      <c r="D407" s="88"/>
      <c r="E407" s="89"/>
      <c r="F407" s="43"/>
    </row>
    <row r="408" spans="1:6" ht="12.75" customHeight="1">
      <c r="A408" s="28"/>
      <c r="B408" s="29" t="s">
        <v>150</v>
      </c>
      <c r="C408" s="27"/>
      <c r="D408" s="30">
        <f>SUM(D406+D401+D398)</f>
        <v>193179</v>
      </c>
      <c r="E408" s="97">
        <f>SUM(E406+E401+E398)</f>
        <v>163313.96000000002</v>
      </c>
      <c r="F408" s="44" t="s">
        <v>564</v>
      </c>
    </row>
    <row r="409" spans="1:6" ht="12.75" customHeight="1">
      <c r="A409" s="33" t="s">
        <v>108</v>
      </c>
      <c r="B409" s="34"/>
      <c r="C409" s="31"/>
      <c r="D409" s="32"/>
      <c r="E409" s="90"/>
      <c r="F409" s="50" t="s">
        <v>237</v>
      </c>
    </row>
    <row r="410" spans="1:6" ht="12.75" customHeight="1">
      <c r="A410" s="9"/>
      <c r="B410" s="35" t="s">
        <v>109</v>
      </c>
      <c r="C410" s="9"/>
      <c r="D410" s="10"/>
      <c r="E410" s="64"/>
      <c r="F410" s="51" t="s">
        <v>238</v>
      </c>
    </row>
    <row r="411" spans="1:6" ht="12.75" customHeight="1">
      <c r="A411" s="9"/>
      <c r="B411" s="9"/>
      <c r="C411" s="9" t="s">
        <v>16</v>
      </c>
      <c r="D411" s="10">
        <v>37000</v>
      </c>
      <c r="E411" s="64">
        <v>34769.88</v>
      </c>
      <c r="F411" s="52" t="s">
        <v>239</v>
      </c>
    </row>
    <row r="412" spans="1:6" ht="12.75" customHeight="1">
      <c r="A412" s="9"/>
      <c r="B412" s="9"/>
      <c r="C412" s="9"/>
      <c r="D412" s="87">
        <f>SUM(D411)</f>
        <v>37000</v>
      </c>
      <c r="E412" s="91">
        <f>SUM(E411)</f>
        <v>34769.88</v>
      </c>
      <c r="F412" s="52"/>
    </row>
    <row r="413" spans="1:6" ht="12.75" customHeight="1">
      <c r="A413" s="9"/>
      <c r="B413" s="9" t="s">
        <v>110</v>
      </c>
      <c r="C413" s="9"/>
      <c r="D413" s="10"/>
      <c r="E413" s="64"/>
      <c r="F413" s="51" t="s">
        <v>240</v>
      </c>
    </row>
    <row r="414" spans="1:6" ht="12.75" customHeight="1">
      <c r="A414" s="9"/>
      <c r="B414" s="9"/>
      <c r="C414" s="9"/>
      <c r="D414" s="10"/>
      <c r="E414" s="64"/>
      <c r="F414" s="51" t="s">
        <v>241</v>
      </c>
    </row>
    <row r="415" spans="1:6" ht="12.75" customHeight="1">
      <c r="A415" s="9"/>
      <c r="B415" s="9"/>
      <c r="C415" s="9"/>
      <c r="D415" s="10"/>
      <c r="E415" s="64"/>
      <c r="F415" s="51" t="s">
        <v>242</v>
      </c>
    </row>
    <row r="416" spans="1:6" ht="12.75" customHeight="1">
      <c r="A416" s="9"/>
      <c r="B416" s="9"/>
      <c r="C416" s="9" t="s">
        <v>111</v>
      </c>
      <c r="D416" s="10">
        <v>3160</v>
      </c>
      <c r="E416" s="64">
        <v>3160</v>
      </c>
      <c r="F416" s="43" t="s">
        <v>243</v>
      </c>
    </row>
    <row r="417" spans="1:6" ht="12.75" customHeight="1">
      <c r="A417" s="9"/>
      <c r="B417" s="9"/>
      <c r="C417" s="9" t="s">
        <v>112</v>
      </c>
      <c r="D417" s="10">
        <v>4351356</v>
      </c>
      <c r="E417" s="64">
        <v>4351300.78</v>
      </c>
      <c r="F417" s="52" t="s">
        <v>244</v>
      </c>
    </row>
    <row r="418" spans="1:6" ht="12.75" customHeight="1">
      <c r="A418" s="9"/>
      <c r="B418" s="9"/>
      <c r="C418" s="9" t="s">
        <v>19</v>
      </c>
      <c r="D418" s="10">
        <v>69362</v>
      </c>
      <c r="E418" s="64">
        <v>69361.27</v>
      </c>
      <c r="F418" s="52" t="s">
        <v>245</v>
      </c>
    </row>
    <row r="419" spans="1:6" ht="12.75" customHeight="1">
      <c r="A419" s="9"/>
      <c r="B419" s="9"/>
      <c r="C419" s="9" t="s">
        <v>20</v>
      </c>
      <c r="D419" s="10">
        <v>2548</v>
      </c>
      <c r="E419" s="64">
        <v>2547.8</v>
      </c>
      <c r="F419" s="52" t="s">
        <v>246</v>
      </c>
    </row>
    <row r="420" spans="1:6" ht="12.75" customHeight="1">
      <c r="A420" s="9"/>
      <c r="B420" s="9"/>
      <c r="C420" s="9" t="s">
        <v>21</v>
      </c>
      <c r="D420" s="10">
        <v>92535</v>
      </c>
      <c r="E420" s="64">
        <v>92533.56</v>
      </c>
      <c r="F420" s="52" t="s">
        <v>247</v>
      </c>
    </row>
    <row r="421" spans="1:6" ht="12.75" customHeight="1">
      <c r="A421" s="9"/>
      <c r="B421" s="9"/>
      <c r="C421" s="9" t="s">
        <v>22</v>
      </c>
      <c r="D421" s="10">
        <v>1700</v>
      </c>
      <c r="E421" s="64">
        <v>1699.26</v>
      </c>
      <c r="F421" s="52" t="s">
        <v>248</v>
      </c>
    </row>
    <row r="422" spans="1:6" ht="12.75" customHeight="1">
      <c r="A422" s="9"/>
      <c r="B422" s="9"/>
      <c r="C422" s="9" t="s">
        <v>23</v>
      </c>
      <c r="D422" s="10">
        <v>1800</v>
      </c>
      <c r="E422" s="64">
        <v>1800</v>
      </c>
      <c r="F422" s="52" t="s">
        <v>249</v>
      </c>
    </row>
    <row r="423" spans="1:6" ht="12.75" customHeight="1">
      <c r="A423" s="9"/>
      <c r="B423" s="9"/>
      <c r="C423" s="9" t="s">
        <v>24</v>
      </c>
      <c r="D423" s="10">
        <v>5219</v>
      </c>
      <c r="E423" s="64">
        <v>5218.94</v>
      </c>
      <c r="F423" s="52" t="s">
        <v>250</v>
      </c>
    </row>
    <row r="424" spans="1:6" ht="12.75" customHeight="1">
      <c r="A424" s="9"/>
      <c r="B424" s="9"/>
      <c r="C424" s="9" t="s">
        <v>5</v>
      </c>
      <c r="D424" s="10">
        <v>32673</v>
      </c>
      <c r="E424" s="64">
        <v>32673</v>
      </c>
      <c r="F424" s="52" t="s">
        <v>251</v>
      </c>
    </row>
    <row r="425" spans="1:6" ht="12.75" customHeight="1">
      <c r="A425" s="9"/>
      <c r="B425" s="9"/>
      <c r="C425" s="9" t="s">
        <v>26</v>
      </c>
      <c r="D425" s="10">
        <v>2293</v>
      </c>
      <c r="E425" s="64">
        <v>2292.75</v>
      </c>
      <c r="F425" s="52" t="s">
        <v>252</v>
      </c>
    </row>
    <row r="426" spans="1:6" ht="12.75" customHeight="1">
      <c r="A426" s="9"/>
      <c r="B426" s="9"/>
      <c r="C426" s="9" t="s">
        <v>113</v>
      </c>
      <c r="D426" s="10">
        <v>300</v>
      </c>
      <c r="E426" s="64">
        <v>246</v>
      </c>
      <c r="F426" s="43" t="s">
        <v>253</v>
      </c>
    </row>
    <row r="427" spans="1:6" ht="12.75" customHeight="1">
      <c r="A427" s="9"/>
      <c r="B427" s="9"/>
      <c r="C427" s="9"/>
      <c r="D427" s="87">
        <f>SUM(D416:D426)</f>
        <v>4562946</v>
      </c>
      <c r="E427" s="91">
        <f>SUM(E416:E426)</f>
        <v>4562833.359999999</v>
      </c>
      <c r="F427" s="43"/>
    </row>
    <row r="428" spans="1:6" ht="12.75" customHeight="1">
      <c r="A428" s="9"/>
      <c r="B428" s="9" t="s">
        <v>114</v>
      </c>
      <c r="C428" s="9"/>
      <c r="D428" s="10"/>
      <c r="E428" s="64"/>
      <c r="F428" s="93" t="s">
        <v>254</v>
      </c>
    </row>
    <row r="429" spans="1:6" ht="12.75" customHeight="1">
      <c r="A429" s="9"/>
      <c r="B429" s="9"/>
      <c r="C429" s="9"/>
      <c r="D429" s="10"/>
      <c r="E429" s="64"/>
      <c r="F429" s="93" t="s">
        <v>255</v>
      </c>
    </row>
    <row r="430" spans="1:6" ht="12.75" customHeight="1">
      <c r="A430" s="9"/>
      <c r="B430" s="9"/>
      <c r="C430" s="9"/>
      <c r="D430" s="10"/>
      <c r="E430" s="64"/>
      <c r="F430" s="93" t="s">
        <v>256</v>
      </c>
    </row>
    <row r="431" spans="1:6" ht="12.75" customHeight="1">
      <c r="A431" s="9"/>
      <c r="B431" s="9"/>
      <c r="C431" s="9"/>
      <c r="D431" s="10"/>
      <c r="E431" s="64"/>
      <c r="F431" s="53" t="s">
        <v>257</v>
      </c>
    </row>
    <row r="432" spans="1:6" ht="12.75" customHeight="1">
      <c r="A432" s="9"/>
      <c r="B432" s="9"/>
      <c r="C432" s="9" t="s">
        <v>115</v>
      </c>
      <c r="D432" s="10">
        <v>23935</v>
      </c>
      <c r="E432" s="64">
        <v>23748.73</v>
      </c>
      <c r="F432" s="52" t="s">
        <v>258</v>
      </c>
    </row>
    <row r="433" spans="1:6" ht="12.75" customHeight="1">
      <c r="A433" s="9"/>
      <c r="B433" s="9"/>
      <c r="C433" s="9"/>
      <c r="D433" s="87">
        <f>SUM(D432)</f>
        <v>23935</v>
      </c>
      <c r="E433" s="91">
        <f>SUM(E432)</f>
        <v>23748.73</v>
      </c>
      <c r="F433" s="52"/>
    </row>
    <row r="434" spans="1:6" ht="12.75" customHeight="1">
      <c r="A434" s="9"/>
      <c r="B434" s="9" t="s">
        <v>116</v>
      </c>
      <c r="C434" s="9"/>
      <c r="D434" s="10"/>
      <c r="E434" s="64"/>
      <c r="F434" s="51" t="s">
        <v>259</v>
      </c>
    </row>
    <row r="435" spans="1:6" ht="12.75" customHeight="1">
      <c r="A435" s="9"/>
      <c r="B435" s="9"/>
      <c r="C435" s="9"/>
      <c r="D435" s="10"/>
      <c r="E435" s="64"/>
      <c r="F435" s="51" t="s">
        <v>260</v>
      </c>
    </row>
    <row r="436" spans="1:6" ht="12.75" customHeight="1">
      <c r="A436" s="9"/>
      <c r="B436" s="9"/>
      <c r="C436" s="9"/>
      <c r="D436" s="10"/>
      <c r="E436" s="64"/>
      <c r="F436" s="52" t="s">
        <v>261</v>
      </c>
    </row>
    <row r="437" spans="1:6" ht="12.75" customHeight="1">
      <c r="A437" s="9"/>
      <c r="B437" s="9"/>
      <c r="C437" s="9" t="s">
        <v>112</v>
      </c>
      <c r="D437" s="10">
        <v>529142</v>
      </c>
      <c r="E437" s="64">
        <v>484744.63</v>
      </c>
      <c r="F437" s="52" t="s">
        <v>262</v>
      </c>
    </row>
    <row r="438" spans="1:6" ht="12.75" customHeight="1">
      <c r="A438" s="9"/>
      <c r="B438" s="9"/>
      <c r="C438" s="9"/>
      <c r="D438" s="87">
        <f>SUM(D437)</f>
        <v>529142</v>
      </c>
      <c r="E438" s="91">
        <f>SUM(E437)</f>
        <v>484744.63</v>
      </c>
      <c r="F438" s="52"/>
    </row>
    <row r="439" spans="1:6" ht="12.75" customHeight="1">
      <c r="A439" s="9"/>
      <c r="B439" s="9" t="s">
        <v>117</v>
      </c>
      <c r="C439" s="9"/>
      <c r="D439" s="10"/>
      <c r="E439" s="64"/>
      <c r="F439" s="51" t="s">
        <v>263</v>
      </c>
    </row>
    <row r="440" spans="1:6" ht="12.75" customHeight="1">
      <c r="A440" s="9"/>
      <c r="B440" s="9"/>
      <c r="C440" s="9" t="s">
        <v>112</v>
      </c>
      <c r="D440" s="10">
        <v>272160</v>
      </c>
      <c r="E440" s="64">
        <v>272123.8</v>
      </c>
      <c r="F440" s="52" t="s">
        <v>264</v>
      </c>
    </row>
    <row r="441" spans="1:6" ht="12.75" customHeight="1">
      <c r="A441" s="9"/>
      <c r="B441" s="9"/>
      <c r="C441" s="9"/>
      <c r="D441" s="87">
        <f>SUM(D440)</f>
        <v>272160</v>
      </c>
      <c r="E441" s="91">
        <f>SUM(E440)</f>
        <v>272123.8</v>
      </c>
      <c r="F441" s="52"/>
    </row>
    <row r="442" spans="1:6" ht="12.75" customHeight="1">
      <c r="A442" s="9"/>
      <c r="B442" s="9" t="s">
        <v>118</v>
      </c>
      <c r="C442" s="9"/>
      <c r="D442" s="10"/>
      <c r="E442" s="64"/>
      <c r="F442" s="51" t="s">
        <v>265</v>
      </c>
    </row>
    <row r="443" spans="1:6" ht="12.75" customHeight="1">
      <c r="A443" s="9"/>
      <c r="B443" s="9"/>
      <c r="C443" s="9" t="s">
        <v>18</v>
      </c>
      <c r="D443" s="10">
        <v>8500</v>
      </c>
      <c r="E443" s="64">
        <v>5744.49</v>
      </c>
      <c r="F443" s="52" t="s">
        <v>266</v>
      </c>
    </row>
    <row r="444" spans="1:6" ht="12.75" customHeight="1">
      <c r="A444" s="9"/>
      <c r="B444" s="9"/>
      <c r="C444" s="9" t="s">
        <v>19</v>
      </c>
      <c r="D444" s="10">
        <v>449611</v>
      </c>
      <c r="E444" s="92">
        <v>445326.48</v>
      </c>
      <c r="F444" s="52" t="s">
        <v>267</v>
      </c>
    </row>
    <row r="445" spans="1:6" ht="12.75" customHeight="1">
      <c r="A445" s="9"/>
      <c r="B445" s="9"/>
      <c r="C445" s="9" t="s">
        <v>20</v>
      </c>
      <c r="D445" s="10">
        <v>31089</v>
      </c>
      <c r="E445" s="64">
        <v>31088.23</v>
      </c>
      <c r="F445" s="52" t="s">
        <v>268</v>
      </c>
    </row>
    <row r="446" spans="1:6" ht="12.75" customHeight="1">
      <c r="A446" s="9"/>
      <c r="B446" s="9"/>
      <c r="C446" s="9" t="s">
        <v>21</v>
      </c>
      <c r="D446" s="10">
        <v>85701</v>
      </c>
      <c r="E446" s="64">
        <v>81530.11</v>
      </c>
      <c r="F446" s="52" t="s">
        <v>269</v>
      </c>
    </row>
    <row r="447" spans="1:6" ht="12.75" customHeight="1">
      <c r="A447" s="9"/>
      <c r="B447" s="9"/>
      <c r="C447" s="9" t="s">
        <v>22</v>
      </c>
      <c r="D447" s="10">
        <v>11950</v>
      </c>
      <c r="E447" s="64">
        <v>11334.83</v>
      </c>
      <c r="F447" s="52" t="s">
        <v>248</v>
      </c>
    </row>
    <row r="448" spans="1:6" ht="12.75" customHeight="1">
      <c r="A448" s="9"/>
      <c r="B448" s="9"/>
      <c r="C448" s="9" t="s">
        <v>23</v>
      </c>
      <c r="D448" s="10">
        <v>4793</v>
      </c>
      <c r="E448" s="64">
        <v>4030</v>
      </c>
      <c r="F448" s="52" t="s">
        <v>249</v>
      </c>
    </row>
    <row r="449" spans="1:6" ht="12.75" customHeight="1">
      <c r="A449" s="9"/>
      <c r="B449" s="9"/>
      <c r="C449" s="9" t="s">
        <v>24</v>
      </c>
      <c r="D449" s="10">
        <v>30000</v>
      </c>
      <c r="E449" s="64">
        <v>29138.36</v>
      </c>
      <c r="F449" s="52" t="s">
        <v>270</v>
      </c>
    </row>
    <row r="450" spans="1:6" ht="12.75" customHeight="1">
      <c r="A450" s="9"/>
      <c r="B450" s="9"/>
      <c r="C450" s="9" t="s">
        <v>45</v>
      </c>
      <c r="D450" s="10">
        <v>918</v>
      </c>
      <c r="E450" s="64">
        <v>649</v>
      </c>
      <c r="F450" s="52" t="s">
        <v>273</v>
      </c>
    </row>
    <row r="451" spans="1:6" ht="12.75" customHeight="1">
      <c r="A451" s="9"/>
      <c r="B451" s="9"/>
      <c r="C451" s="9" t="s">
        <v>25</v>
      </c>
      <c r="D451" s="10">
        <v>1000</v>
      </c>
      <c r="E451" s="64">
        <v>124.44</v>
      </c>
      <c r="F451" s="52" t="s">
        <v>274</v>
      </c>
    </row>
    <row r="452" spans="1:6" ht="12.75" customHeight="1">
      <c r="A452" s="9"/>
      <c r="B452" s="9"/>
      <c r="C452" s="9" t="s">
        <v>5</v>
      </c>
      <c r="D452" s="10">
        <v>73966</v>
      </c>
      <c r="E452" s="64">
        <v>59580.29</v>
      </c>
      <c r="F452" s="53" t="s">
        <v>275</v>
      </c>
    </row>
    <row r="453" spans="1:6" ht="12.75" customHeight="1">
      <c r="A453" s="9"/>
      <c r="B453" s="9"/>
      <c r="C453" s="9" t="s">
        <v>47</v>
      </c>
      <c r="D453" s="10">
        <v>1400</v>
      </c>
      <c r="E453" s="64">
        <v>1156.56</v>
      </c>
      <c r="F453" s="52" t="s">
        <v>271</v>
      </c>
    </row>
    <row r="454" spans="1:6" ht="12.75" customHeight="1">
      <c r="A454" s="9"/>
      <c r="B454" s="9"/>
      <c r="C454" s="9" t="s">
        <v>42</v>
      </c>
      <c r="D454" s="10">
        <v>5000</v>
      </c>
      <c r="E454" s="64">
        <v>4281.55</v>
      </c>
      <c r="F454" s="52" t="s">
        <v>272</v>
      </c>
    </row>
    <row r="455" spans="1:6" ht="12.75" customHeight="1">
      <c r="A455" s="9"/>
      <c r="B455" s="9"/>
      <c r="C455" s="9" t="s">
        <v>6</v>
      </c>
      <c r="D455" s="10">
        <v>3000</v>
      </c>
      <c r="E455" s="64">
        <v>2444</v>
      </c>
      <c r="F455" s="52" t="s">
        <v>276</v>
      </c>
    </row>
    <row r="456" spans="1:6" ht="12.75" customHeight="1">
      <c r="A456" s="9"/>
      <c r="B456" s="9"/>
      <c r="C456" s="9" t="s">
        <v>26</v>
      </c>
      <c r="D456" s="10">
        <v>12860</v>
      </c>
      <c r="E456" s="64">
        <v>12859.1</v>
      </c>
      <c r="F456" s="52" t="s">
        <v>252</v>
      </c>
    </row>
    <row r="457" spans="1:6" ht="12.75" customHeight="1">
      <c r="A457" s="9"/>
      <c r="B457" s="9"/>
      <c r="C457" s="9" t="s">
        <v>7</v>
      </c>
      <c r="D457" s="10">
        <v>43</v>
      </c>
      <c r="E457" s="64">
        <v>42.1</v>
      </c>
      <c r="F457" s="52" t="s">
        <v>277</v>
      </c>
    </row>
    <row r="458" spans="1:6" ht="12.75" customHeight="1">
      <c r="A458" s="9"/>
      <c r="B458" s="9"/>
      <c r="C458" s="9"/>
      <c r="D458" s="87">
        <f>SUM(D443:D457)</f>
        <v>719831</v>
      </c>
      <c r="E458" s="91">
        <f>SUM(E443:E457)</f>
        <v>689329.5399999999</v>
      </c>
      <c r="F458" s="52"/>
    </row>
    <row r="459" spans="1:6" ht="12.75" customHeight="1">
      <c r="A459" s="9"/>
      <c r="B459" s="9" t="s">
        <v>119</v>
      </c>
      <c r="C459" s="9"/>
      <c r="D459" s="10"/>
      <c r="E459" s="64"/>
      <c r="F459" s="62" t="s">
        <v>278</v>
      </c>
    </row>
    <row r="460" spans="1:6" ht="12.75" customHeight="1">
      <c r="A460" s="9"/>
      <c r="B460" s="9"/>
      <c r="C460" s="9" t="s">
        <v>112</v>
      </c>
      <c r="D460" s="10">
        <v>286492</v>
      </c>
      <c r="E460" s="64">
        <v>265996</v>
      </c>
      <c r="F460" s="52" t="s">
        <v>279</v>
      </c>
    </row>
    <row r="461" spans="1:6" ht="12.75" customHeight="1">
      <c r="A461" s="9"/>
      <c r="B461" s="9"/>
      <c r="C461" s="9"/>
      <c r="D461" s="87">
        <f>SUM(D460)</f>
        <v>286492</v>
      </c>
      <c r="E461" s="91">
        <f>SUM(E460)</f>
        <v>265996</v>
      </c>
      <c r="F461" s="52"/>
    </row>
    <row r="462" spans="1:6" ht="12.75" customHeight="1">
      <c r="A462" s="9"/>
      <c r="B462" s="9" t="s">
        <v>120</v>
      </c>
      <c r="C462" s="9"/>
      <c r="D462" s="10"/>
      <c r="E462" s="64"/>
      <c r="F462" s="51" t="s">
        <v>163</v>
      </c>
    </row>
    <row r="463" spans="1:6" ht="12.75" customHeight="1">
      <c r="A463" s="9"/>
      <c r="B463" s="9"/>
      <c r="C463" s="9" t="s">
        <v>111</v>
      </c>
      <c r="D463" s="10">
        <v>129</v>
      </c>
      <c r="E463" s="64">
        <v>129</v>
      </c>
      <c r="F463" s="94" t="s">
        <v>283</v>
      </c>
    </row>
    <row r="464" spans="1:6" ht="12.75" customHeight="1">
      <c r="A464" s="9"/>
      <c r="B464" s="9"/>
      <c r="C464" s="35" t="s">
        <v>18</v>
      </c>
      <c r="D464" s="10">
        <v>4225</v>
      </c>
      <c r="E464" s="64">
        <v>1257.57</v>
      </c>
      <c r="F464" s="94" t="s">
        <v>280</v>
      </c>
    </row>
    <row r="465" spans="1:6" ht="12.75" customHeight="1">
      <c r="A465" s="9"/>
      <c r="B465" s="9"/>
      <c r="C465" s="35"/>
      <c r="D465" s="10"/>
      <c r="E465" s="64"/>
      <c r="F465" s="94" t="s">
        <v>281</v>
      </c>
    </row>
    <row r="466" spans="1:6" ht="12.75" customHeight="1">
      <c r="A466" s="9"/>
      <c r="B466" s="35"/>
      <c r="C466" s="35" t="s">
        <v>51</v>
      </c>
      <c r="D466" s="10">
        <v>4000</v>
      </c>
      <c r="E466" s="64">
        <v>4000</v>
      </c>
      <c r="F466" s="43" t="s">
        <v>285</v>
      </c>
    </row>
    <row r="467" spans="1:6" ht="12.75" customHeight="1">
      <c r="A467" s="9"/>
      <c r="B467" s="35"/>
      <c r="C467" s="35"/>
      <c r="D467" s="10"/>
      <c r="E467" s="64"/>
      <c r="F467" s="43" t="s">
        <v>284</v>
      </c>
    </row>
    <row r="468" spans="1:6" ht="12.75" customHeight="1">
      <c r="A468" s="9"/>
      <c r="B468" s="35"/>
      <c r="C468" s="35" t="s">
        <v>112</v>
      </c>
      <c r="D468" s="10">
        <v>597700</v>
      </c>
      <c r="E468" s="64">
        <v>594489.12</v>
      </c>
      <c r="F468" s="43" t="s">
        <v>286</v>
      </c>
    </row>
    <row r="469" spans="1:6" ht="12.75" customHeight="1">
      <c r="A469" s="9"/>
      <c r="B469" s="35"/>
      <c r="C469" s="35"/>
      <c r="D469" s="10"/>
      <c r="E469" s="64"/>
      <c r="F469" s="43" t="s">
        <v>288</v>
      </c>
    </row>
    <row r="470" spans="1:6" ht="12.75" customHeight="1">
      <c r="A470" s="9"/>
      <c r="B470" s="35"/>
      <c r="C470" s="35"/>
      <c r="D470" s="10"/>
      <c r="E470" s="64"/>
      <c r="F470" s="52" t="s">
        <v>287</v>
      </c>
    </row>
    <row r="471" spans="1:6" ht="12.75" customHeight="1">
      <c r="A471" s="9"/>
      <c r="B471" s="35"/>
      <c r="C471" s="35" t="s">
        <v>24</v>
      </c>
      <c r="D471" s="10">
        <v>3300</v>
      </c>
      <c r="E471" s="64">
        <v>2864.84</v>
      </c>
      <c r="F471" s="52" t="s">
        <v>289</v>
      </c>
    </row>
    <row r="472" spans="1:6" ht="12.75" customHeight="1">
      <c r="A472" s="9"/>
      <c r="B472" s="35"/>
      <c r="C472" s="35" t="s">
        <v>5</v>
      </c>
      <c r="D472" s="10">
        <v>3275</v>
      </c>
      <c r="E472" s="64">
        <v>3275</v>
      </c>
      <c r="F472" s="52" t="s">
        <v>282</v>
      </c>
    </row>
    <row r="473" spans="1:6" ht="12.75" customHeight="1">
      <c r="A473" s="9"/>
      <c r="B473" s="35"/>
      <c r="C473" s="35" t="s">
        <v>34</v>
      </c>
      <c r="D473" s="10">
        <v>24901</v>
      </c>
      <c r="E473" s="64">
        <v>24900.99</v>
      </c>
      <c r="F473" s="43" t="s">
        <v>290</v>
      </c>
    </row>
    <row r="474" spans="1:6" ht="12.75" customHeight="1">
      <c r="A474" s="9"/>
      <c r="B474" s="35"/>
      <c r="C474" s="35"/>
      <c r="D474" s="88">
        <f>SUM(D463:D473)</f>
        <v>637530</v>
      </c>
      <c r="E474" s="89">
        <f>SUM(E463:E473)</f>
        <v>630916.5199999999</v>
      </c>
      <c r="F474" s="43"/>
    </row>
    <row r="475" spans="1:6" ht="12.75" customHeight="1">
      <c r="A475" s="11"/>
      <c r="B475" s="85"/>
      <c r="C475" s="35"/>
      <c r="D475" s="88"/>
      <c r="E475" s="89"/>
      <c r="F475" s="63"/>
    </row>
    <row r="476" spans="1:6" ht="12.75" customHeight="1">
      <c r="A476" s="28"/>
      <c r="B476" s="29" t="s">
        <v>150</v>
      </c>
      <c r="C476" s="27"/>
      <c r="D476" s="30">
        <f>SUM(+D474+D461+D458+D441+D438+D433+D427+D412)</f>
        <v>7069036</v>
      </c>
      <c r="E476" s="97">
        <f>SUM(+E474+E461+E458+E441+E438+E433+E427+E412)</f>
        <v>6964462.459999999</v>
      </c>
      <c r="F476" s="83" t="s">
        <v>565</v>
      </c>
    </row>
    <row r="477" spans="1:6" ht="12.75" customHeight="1">
      <c r="A477" s="49" t="s">
        <v>121</v>
      </c>
      <c r="B477" s="9"/>
      <c r="C477" s="9"/>
      <c r="D477" s="10"/>
      <c r="E477" s="64"/>
      <c r="F477" s="52" t="s">
        <v>291</v>
      </c>
    </row>
    <row r="478" spans="1:6" ht="12.75" customHeight="1">
      <c r="A478" s="9"/>
      <c r="B478" s="9" t="s">
        <v>122</v>
      </c>
      <c r="C478" s="9"/>
      <c r="D478" s="10"/>
      <c r="E478" s="64"/>
      <c r="F478" s="51" t="s">
        <v>292</v>
      </c>
    </row>
    <row r="479" spans="1:6" ht="12.75" customHeight="1">
      <c r="A479" s="9"/>
      <c r="B479" s="9"/>
      <c r="C479" s="9" t="s">
        <v>18</v>
      </c>
      <c r="D479" s="10">
        <v>24292</v>
      </c>
      <c r="E479" s="64">
        <v>23236.71</v>
      </c>
      <c r="F479" s="43" t="s">
        <v>295</v>
      </c>
    </row>
    <row r="480" spans="1:6" ht="12.75" customHeight="1">
      <c r="A480" s="9"/>
      <c r="B480" s="9"/>
      <c r="C480" s="9" t="s">
        <v>19</v>
      </c>
      <c r="D480" s="10">
        <v>276078</v>
      </c>
      <c r="E480" s="64">
        <v>270927.45</v>
      </c>
      <c r="F480" s="52" t="s">
        <v>267</v>
      </c>
    </row>
    <row r="481" spans="1:6" ht="12.75" customHeight="1">
      <c r="A481" s="9"/>
      <c r="B481" s="9"/>
      <c r="C481" s="9" t="s">
        <v>20</v>
      </c>
      <c r="D481" s="10">
        <v>21960</v>
      </c>
      <c r="E481" s="64">
        <v>21811.43</v>
      </c>
      <c r="F481" s="52" t="s">
        <v>268</v>
      </c>
    </row>
    <row r="482" spans="1:6" ht="12.75" customHeight="1">
      <c r="A482" s="9"/>
      <c r="B482" s="9"/>
      <c r="C482" s="9" t="s">
        <v>21</v>
      </c>
      <c r="D482" s="10">
        <v>54450</v>
      </c>
      <c r="E482" s="64">
        <v>53183.4</v>
      </c>
      <c r="F482" s="52" t="s">
        <v>269</v>
      </c>
    </row>
    <row r="483" spans="1:6" ht="12.75" customHeight="1">
      <c r="A483" s="9"/>
      <c r="B483" s="9"/>
      <c r="C483" s="9" t="s">
        <v>22</v>
      </c>
      <c r="D483" s="10">
        <v>7793</v>
      </c>
      <c r="E483" s="64">
        <v>7457.97</v>
      </c>
      <c r="F483" s="52" t="s">
        <v>248</v>
      </c>
    </row>
    <row r="484" spans="1:6" ht="12.75" customHeight="1">
      <c r="A484" s="9"/>
      <c r="B484" s="9"/>
      <c r="C484" s="9" t="s">
        <v>24</v>
      </c>
      <c r="D484" s="10">
        <v>20905</v>
      </c>
      <c r="E484" s="64">
        <v>20787.75</v>
      </c>
      <c r="F484" s="43" t="s">
        <v>298</v>
      </c>
    </row>
    <row r="485" spans="1:6" ht="12.75" customHeight="1">
      <c r="A485" s="9"/>
      <c r="B485" s="9"/>
      <c r="C485" s="9"/>
      <c r="D485" s="10"/>
      <c r="E485" s="64"/>
      <c r="F485" s="43" t="s">
        <v>293</v>
      </c>
    </row>
    <row r="486" spans="1:6" ht="12.75" customHeight="1">
      <c r="A486" s="9"/>
      <c r="B486" s="9"/>
      <c r="C486" s="9" t="s">
        <v>45</v>
      </c>
      <c r="D486" s="10">
        <v>4000</v>
      </c>
      <c r="E486" s="64">
        <v>4000</v>
      </c>
      <c r="F486" s="43" t="s">
        <v>296</v>
      </c>
    </row>
    <row r="487" spans="1:6" ht="12.75" customHeight="1">
      <c r="A487" s="9"/>
      <c r="B487" s="9"/>
      <c r="C487" s="9" t="s">
        <v>32</v>
      </c>
      <c r="D487" s="10">
        <v>35400</v>
      </c>
      <c r="E487" s="64">
        <v>33420.33</v>
      </c>
      <c r="F487" s="43" t="s">
        <v>294</v>
      </c>
    </row>
    <row r="488" spans="1:6" ht="12.75" customHeight="1">
      <c r="A488" s="9"/>
      <c r="B488" s="9"/>
      <c r="C488" s="9" t="s">
        <v>25</v>
      </c>
      <c r="D488" s="10">
        <v>3900</v>
      </c>
      <c r="E488" s="64">
        <v>3769.1</v>
      </c>
      <c r="F488" s="43" t="s">
        <v>297</v>
      </c>
    </row>
    <row r="489" spans="1:6" ht="12.75" customHeight="1">
      <c r="A489" s="9"/>
      <c r="B489" s="9"/>
      <c r="C489" s="9" t="s">
        <v>46</v>
      </c>
      <c r="D489" s="10">
        <v>800</v>
      </c>
      <c r="E489" s="64">
        <v>277</v>
      </c>
      <c r="F489" s="43" t="s">
        <v>299</v>
      </c>
    </row>
    <row r="490" spans="1:6" ht="12.75" customHeight="1">
      <c r="A490" s="9"/>
      <c r="B490" s="9"/>
      <c r="C490" s="9" t="s">
        <v>5</v>
      </c>
      <c r="D490" s="10">
        <v>3300</v>
      </c>
      <c r="E490" s="64">
        <v>2997.6</v>
      </c>
      <c r="F490" s="43" t="s">
        <v>301</v>
      </c>
    </row>
    <row r="491" spans="1:6" ht="12.75" customHeight="1">
      <c r="A491" s="9"/>
      <c r="B491" s="9"/>
      <c r="C491" s="9"/>
      <c r="D491" s="10"/>
      <c r="E491" s="64"/>
      <c r="F491" s="43" t="s">
        <v>300</v>
      </c>
    </row>
    <row r="492" spans="1:6" ht="12.75" customHeight="1">
      <c r="A492" s="9"/>
      <c r="B492" s="9"/>
      <c r="C492" s="9" t="s">
        <v>26</v>
      </c>
      <c r="D492" s="10">
        <v>18499</v>
      </c>
      <c r="E492" s="64">
        <v>18497.11</v>
      </c>
      <c r="F492" s="52" t="s">
        <v>252</v>
      </c>
    </row>
    <row r="493" spans="1:6" ht="12.75" customHeight="1">
      <c r="A493" s="9"/>
      <c r="B493" s="9"/>
      <c r="C493" s="9"/>
      <c r="D493" s="87">
        <f>SUM(D479:D492)</f>
        <v>471377</v>
      </c>
      <c r="E493" s="91">
        <f>SUM(E479:E492)</f>
        <v>460365.85</v>
      </c>
      <c r="F493" s="52"/>
    </row>
    <row r="494" spans="1:6" ht="12.75" customHeight="1">
      <c r="A494" s="9"/>
      <c r="B494" s="9" t="s">
        <v>123</v>
      </c>
      <c r="C494" s="9"/>
      <c r="D494" s="10"/>
      <c r="E494" s="64"/>
      <c r="F494" s="51" t="s">
        <v>302</v>
      </c>
    </row>
    <row r="495" spans="1:6" ht="12.75" customHeight="1">
      <c r="A495" s="9"/>
      <c r="B495" s="9"/>
      <c r="C495" s="9" t="s">
        <v>124</v>
      </c>
      <c r="D495" s="10">
        <v>241660</v>
      </c>
      <c r="E495" s="64">
        <v>241660</v>
      </c>
      <c r="F495" s="52" t="s">
        <v>303</v>
      </c>
    </row>
    <row r="496" spans="1:6" ht="12.75" customHeight="1">
      <c r="A496" s="9"/>
      <c r="B496" s="9"/>
      <c r="C496" s="9" t="s">
        <v>74</v>
      </c>
      <c r="D496" s="10">
        <v>640</v>
      </c>
      <c r="E496" s="64">
        <v>640</v>
      </c>
      <c r="F496" s="43" t="s">
        <v>304</v>
      </c>
    </row>
    <row r="497" spans="1:6" ht="12.75" customHeight="1">
      <c r="A497" s="9"/>
      <c r="B497" s="9"/>
      <c r="C497" s="9"/>
      <c r="D497" s="87">
        <f>SUM(D495:D496)</f>
        <v>242300</v>
      </c>
      <c r="E497" s="91">
        <f>SUM(E495:E496)</f>
        <v>242300</v>
      </c>
      <c r="F497" s="43"/>
    </row>
    <row r="498" spans="1:6" ht="12.75" customHeight="1">
      <c r="A498" s="9"/>
      <c r="B498" s="9" t="s">
        <v>125</v>
      </c>
      <c r="C498" s="9"/>
      <c r="D498" s="10"/>
      <c r="E498" s="64"/>
      <c r="F498" s="51" t="s">
        <v>190</v>
      </c>
    </row>
    <row r="499" spans="1:6" ht="12.75" customHeight="1">
      <c r="A499" s="9"/>
      <c r="B499" s="9"/>
      <c r="C499" s="9" t="s">
        <v>60</v>
      </c>
      <c r="D499" s="10">
        <v>30000</v>
      </c>
      <c r="E499" s="64">
        <v>30000</v>
      </c>
      <c r="F499" s="52" t="s">
        <v>404</v>
      </c>
    </row>
    <row r="500" spans="1:6" ht="12.75" customHeight="1">
      <c r="A500" s="9"/>
      <c r="B500" s="9"/>
      <c r="C500" s="35"/>
      <c r="D500" s="10"/>
      <c r="E500" s="64"/>
      <c r="F500" s="52" t="s">
        <v>405</v>
      </c>
    </row>
    <row r="501" spans="1:6" ht="12.75" customHeight="1">
      <c r="A501" s="9"/>
      <c r="B501" s="9"/>
      <c r="C501" s="35" t="s">
        <v>19</v>
      </c>
      <c r="D501" s="10">
        <v>1349</v>
      </c>
      <c r="E501" s="64">
        <v>1349</v>
      </c>
      <c r="F501" s="52" t="s">
        <v>267</v>
      </c>
    </row>
    <row r="502" spans="1:6" ht="12.75" customHeight="1">
      <c r="A502" s="9"/>
      <c r="B502" s="9"/>
      <c r="C502" s="35" t="s">
        <v>21</v>
      </c>
      <c r="D502" s="10">
        <v>233</v>
      </c>
      <c r="E502" s="64">
        <v>232.55</v>
      </c>
      <c r="F502" s="52" t="s">
        <v>269</v>
      </c>
    </row>
    <row r="503" spans="1:6" ht="12.75" customHeight="1">
      <c r="A503" s="9"/>
      <c r="B503" s="9"/>
      <c r="C503" s="35" t="s">
        <v>22</v>
      </c>
      <c r="D503" s="10">
        <v>34</v>
      </c>
      <c r="E503" s="64">
        <v>32.98</v>
      </c>
      <c r="F503" s="52" t="s">
        <v>248</v>
      </c>
    </row>
    <row r="504" spans="1:6" ht="12.75" customHeight="1">
      <c r="A504" s="11"/>
      <c r="B504" s="9"/>
      <c r="C504" s="35"/>
      <c r="D504" s="88">
        <f>SUM(D499:D503)</f>
        <v>31616</v>
      </c>
      <c r="E504" s="89">
        <f>SUM(E499:E503)</f>
        <v>31614.53</v>
      </c>
      <c r="F504" s="52"/>
    </row>
    <row r="505" spans="1:6" ht="12.75" customHeight="1">
      <c r="A505" s="73"/>
      <c r="B505" s="77" t="s">
        <v>150</v>
      </c>
      <c r="C505" s="27"/>
      <c r="D505" s="30">
        <f>SUM(D504+D497+D493)</f>
        <v>745293</v>
      </c>
      <c r="E505" s="97">
        <f>SUM(E504+E497+E493)</f>
        <v>734280.38</v>
      </c>
      <c r="F505" s="44" t="s">
        <v>565</v>
      </c>
    </row>
    <row r="506" spans="1:6" ht="12.75" customHeight="1">
      <c r="A506" s="49" t="s">
        <v>126</v>
      </c>
      <c r="B506" s="9"/>
      <c r="C506" s="9"/>
      <c r="D506" s="10"/>
      <c r="E506" s="64"/>
      <c r="F506" s="52" t="s">
        <v>307</v>
      </c>
    </row>
    <row r="507" spans="1:6" ht="12.75" customHeight="1">
      <c r="A507" s="9"/>
      <c r="C507" s="9"/>
      <c r="D507" s="10"/>
      <c r="E507" s="64"/>
      <c r="F507" s="52" t="s">
        <v>308</v>
      </c>
    </row>
    <row r="508" spans="1:6" ht="12.75" customHeight="1">
      <c r="A508" s="9"/>
      <c r="B508" s="9" t="s">
        <v>127</v>
      </c>
      <c r="C508" s="9"/>
      <c r="D508" s="10"/>
      <c r="E508" s="64"/>
      <c r="F508" s="51" t="s">
        <v>309</v>
      </c>
    </row>
    <row r="509" spans="1:6" ht="12.75" customHeight="1">
      <c r="A509" s="9"/>
      <c r="B509" s="9"/>
      <c r="C509" s="9" t="s">
        <v>5</v>
      </c>
      <c r="D509" s="10">
        <v>1079000</v>
      </c>
      <c r="E509" s="64">
        <v>1070748.6</v>
      </c>
      <c r="F509" s="52" t="s">
        <v>310</v>
      </c>
    </row>
    <row r="510" spans="1:6" ht="12.75" customHeight="1">
      <c r="A510" s="9"/>
      <c r="C510" s="9"/>
      <c r="D510" s="10"/>
      <c r="E510" s="64"/>
      <c r="F510" s="52" t="s">
        <v>311</v>
      </c>
    </row>
    <row r="511" spans="1:6" ht="12.75" customHeight="1">
      <c r="A511" s="9"/>
      <c r="C511" s="9"/>
      <c r="D511" s="87">
        <f>SUM(D509:D510)</f>
        <v>1079000</v>
      </c>
      <c r="E511" s="91">
        <f>SUM(E509:E510)</f>
        <v>1070748.6</v>
      </c>
      <c r="F511" s="52"/>
    </row>
    <row r="512" spans="1:6" ht="12.75" customHeight="1">
      <c r="A512" s="9"/>
      <c r="B512" s="9" t="s">
        <v>128</v>
      </c>
      <c r="C512" s="9"/>
      <c r="D512" s="10"/>
      <c r="E512" s="64"/>
      <c r="F512" s="51" t="s">
        <v>312</v>
      </c>
    </row>
    <row r="513" spans="1:6" ht="12.75" customHeight="1">
      <c r="A513" s="9"/>
      <c r="B513" s="9"/>
      <c r="C513" s="9" t="s">
        <v>16</v>
      </c>
      <c r="D513" s="10">
        <v>66000</v>
      </c>
      <c r="E513" s="64">
        <v>65371.64</v>
      </c>
      <c r="F513" s="52" t="s">
        <v>313</v>
      </c>
    </row>
    <row r="514" spans="1:6" ht="12.75" customHeight="1">
      <c r="A514" s="9"/>
      <c r="B514" s="9"/>
      <c r="C514" s="9"/>
      <c r="D514" s="10"/>
      <c r="E514" s="64"/>
      <c r="F514" s="52" t="s">
        <v>314</v>
      </c>
    </row>
    <row r="515" spans="1:6" ht="12.75" customHeight="1">
      <c r="A515" s="9"/>
      <c r="B515" s="9"/>
      <c r="C515" s="9"/>
      <c r="D515" s="87">
        <f>SUM(D513:D514)</f>
        <v>66000</v>
      </c>
      <c r="E515" s="91">
        <f>SUM(E513:E514)</f>
        <v>65371.64</v>
      </c>
      <c r="F515" s="52"/>
    </row>
    <row r="516" spans="1:6" ht="12.75" customHeight="1">
      <c r="A516" s="9"/>
      <c r="B516" s="9" t="s">
        <v>129</v>
      </c>
      <c r="C516" s="9"/>
      <c r="D516" s="10"/>
      <c r="E516" s="64"/>
      <c r="F516" s="51" t="s">
        <v>317</v>
      </c>
    </row>
    <row r="517" spans="1:6" ht="12.75" customHeight="1">
      <c r="A517" s="9"/>
      <c r="B517" s="9"/>
      <c r="C517" s="9" t="s">
        <v>18</v>
      </c>
      <c r="D517" s="10">
        <v>2150</v>
      </c>
      <c r="E517" s="64">
        <v>2054.89</v>
      </c>
      <c r="F517" s="52" t="s">
        <v>316</v>
      </c>
    </row>
    <row r="518" spans="1:6" ht="12.75" customHeight="1">
      <c r="A518" s="9"/>
      <c r="B518" s="9"/>
      <c r="C518" s="9" t="s">
        <v>51</v>
      </c>
      <c r="D518" s="10">
        <v>2000</v>
      </c>
      <c r="E518" s="64">
        <v>2000</v>
      </c>
      <c r="F518" s="43" t="s">
        <v>315</v>
      </c>
    </row>
    <row r="519" spans="1:6" ht="12.75" customHeight="1">
      <c r="A519" s="9"/>
      <c r="B519" s="9"/>
      <c r="C519" s="9" t="s">
        <v>19</v>
      </c>
      <c r="D519" s="10">
        <v>143700</v>
      </c>
      <c r="E519" s="64">
        <v>143621.97</v>
      </c>
      <c r="F519" s="52" t="s">
        <v>267</v>
      </c>
    </row>
    <row r="520" spans="1:6" ht="12.75" customHeight="1">
      <c r="A520" s="9"/>
      <c r="B520" s="9"/>
      <c r="C520" s="9" t="s">
        <v>20</v>
      </c>
      <c r="D520" s="10">
        <v>11200</v>
      </c>
      <c r="E520" s="64">
        <v>10740.68</v>
      </c>
      <c r="F520" s="52" t="s">
        <v>268</v>
      </c>
    </row>
    <row r="521" spans="1:6" ht="12.75" customHeight="1">
      <c r="A521" s="9"/>
      <c r="B521" s="9"/>
      <c r="C521" s="9" t="s">
        <v>21</v>
      </c>
      <c r="D521" s="10">
        <v>28000</v>
      </c>
      <c r="E521" s="64">
        <v>27127.28</v>
      </c>
      <c r="F521" s="52" t="s">
        <v>269</v>
      </c>
    </row>
    <row r="522" spans="1:6" ht="12.75" customHeight="1">
      <c r="A522" s="9"/>
      <c r="B522" s="9"/>
      <c r="C522" s="9" t="s">
        <v>22</v>
      </c>
      <c r="D522" s="10">
        <v>3800</v>
      </c>
      <c r="E522" s="64">
        <v>3624.54</v>
      </c>
      <c r="F522" s="52" t="s">
        <v>248</v>
      </c>
    </row>
    <row r="523" spans="1:6" ht="12.75" customHeight="1">
      <c r="A523" s="9"/>
      <c r="B523" s="9"/>
      <c r="C523" s="9" t="s">
        <v>24</v>
      </c>
      <c r="D523" s="10">
        <v>13700</v>
      </c>
      <c r="E523" s="64">
        <v>9603.78</v>
      </c>
      <c r="F523" s="52" t="s">
        <v>318</v>
      </c>
    </row>
    <row r="524" spans="1:6" ht="12.75" customHeight="1">
      <c r="A524" s="9"/>
      <c r="B524" s="9"/>
      <c r="C524" s="9"/>
      <c r="D524" s="10"/>
      <c r="E524" s="64"/>
      <c r="F524" s="52" t="s">
        <v>319</v>
      </c>
    </row>
    <row r="525" spans="1:6" ht="12.75" customHeight="1">
      <c r="A525" s="9"/>
      <c r="B525" s="9"/>
      <c r="C525" s="9" t="s">
        <v>32</v>
      </c>
      <c r="D525" s="10">
        <v>2000</v>
      </c>
      <c r="E525" s="64">
        <v>1566.02</v>
      </c>
      <c r="F525" s="52" t="s">
        <v>320</v>
      </c>
    </row>
    <row r="526" spans="1:6" ht="12.75" customHeight="1">
      <c r="A526" s="9"/>
      <c r="B526" s="9"/>
      <c r="C526" s="9" t="s">
        <v>5</v>
      </c>
      <c r="D526" s="10">
        <v>93000</v>
      </c>
      <c r="E526" s="64">
        <v>84651.81</v>
      </c>
      <c r="F526" s="52" t="s">
        <v>321</v>
      </c>
    </row>
    <row r="527" spans="1:6" ht="12.75" customHeight="1">
      <c r="A527" s="9"/>
      <c r="B527" s="9"/>
      <c r="C527" s="9"/>
      <c r="D527" s="10"/>
      <c r="E527" s="64"/>
      <c r="F527" s="52" t="s">
        <v>322</v>
      </c>
    </row>
    <row r="528" spans="1:6" ht="12.75" customHeight="1">
      <c r="A528" s="9"/>
      <c r="B528" s="9"/>
      <c r="C528" s="9"/>
      <c r="D528" s="10"/>
      <c r="E528" s="64"/>
      <c r="F528" s="52" t="s">
        <v>323</v>
      </c>
    </row>
    <row r="529" spans="1:6" ht="12.75" customHeight="1">
      <c r="A529" s="9"/>
      <c r="B529" s="9"/>
      <c r="C529" s="9" t="s">
        <v>6</v>
      </c>
      <c r="D529" s="10">
        <v>1450</v>
      </c>
      <c r="E529" s="64">
        <v>948.5</v>
      </c>
      <c r="F529" s="52" t="s">
        <v>324</v>
      </c>
    </row>
    <row r="530" spans="1:6" ht="12.75" customHeight="1">
      <c r="A530" s="9"/>
      <c r="B530" s="9"/>
      <c r="C530" s="9" t="s">
        <v>26</v>
      </c>
      <c r="D530" s="10">
        <v>6000</v>
      </c>
      <c r="E530" s="64">
        <v>5158.69</v>
      </c>
      <c r="F530" s="52" t="s">
        <v>180</v>
      </c>
    </row>
    <row r="531" spans="1:6" ht="12.75" customHeight="1">
      <c r="A531" s="9"/>
      <c r="B531" s="9"/>
      <c r="C531" s="9"/>
      <c r="D531" s="87">
        <f>SUM(D517:D530)</f>
        <v>307000</v>
      </c>
      <c r="E531" s="91">
        <f>SUM(E517:E530)</f>
        <v>291098.16</v>
      </c>
      <c r="F531" s="52"/>
    </row>
    <row r="532" spans="1:6" ht="12.75" customHeight="1">
      <c r="A532" s="9"/>
      <c r="B532" s="9" t="s">
        <v>130</v>
      </c>
      <c r="C532" s="9"/>
      <c r="D532" s="10"/>
      <c r="E532" s="64"/>
      <c r="F532" s="51" t="s">
        <v>325</v>
      </c>
    </row>
    <row r="533" spans="1:6" ht="12.75" customHeight="1">
      <c r="A533" s="9"/>
      <c r="B533" s="9"/>
      <c r="C533" s="9" t="s">
        <v>5</v>
      </c>
      <c r="D533" s="10">
        <v>3000</v>
      </c>
      <c r="E533" s="64">
        <v>2992.7</v>
      </c>
      <c r="F533" s="52" t="s">
        <v>326</v>
      </c>
    </row>
    <row r="534" spans="1:6" ht="12.75" customHeight="1">
      <c r="A534" s="9"/>
      <c r="B534" s="9"/>
      <c r="C534" s="9"/>
      <c r="D534" s="87">
        <f>SUM(D533)</f>
        <v>3000</v>
      </c>
      <c r="E534" s="91">
        <f>SUM(E533)</f>
        <v>2992.7</v>
      </c>
      <c r="F534" s="52"/>
    </row>
    <row r="535" spans="1:6" ht="12.75" customHeight="1">
      <c r="A535" s="9"/>
      <c r="B535" s="9" t="s">
        <v>131</v>
      </c>
      <c r="C535" s="9"/>
      <c r="D535" s="10"/>
      <c r="E535" s="64"/>
      <c r="F535" s="62" t="s">
        <v>327</v>
      </c>
    </row>
    <row r="536" spans="1:6" ht="12.75" customHeight="1">
      <c r="A536" s="9"/>
      <c r="B536" s="9"/>
      <c r="C536" s="9" t="s">
        <v>16</v>
      </c>
      <c r="D536" s="10">
        <v>10000</v>
      </c>
      <c r="E536" s="64">
        <v>9150</v>
      </c>
      <c r="F536" s="43" t="s">
        <v>328</v>
      </c>
    </row>
    <row r="537" spans="1:6" ht="12.75" customHeight="1">
      <c r="A537" s="9"/>
      <c r="B537" s="9"/>
      <c r="C537" s="9"/>
      <c r="D537" s="10"/>
      <c r="E537" s="64"/>
      <c r="F537" s="43" t="s">
        <v>329</v>
      </c>
    </row>
    <row r="538" spans="1:6" ht="12.75" customHeight="1">
      <c r="A538" s="9"/>
      <c r="B538" s="9"/>
      <c r="C538" s="9"/>
      <c r="D538" s="87">
        <f>SUM(D536:D537)</f>
        <v>10000</v>
      </c>
      <c r="E538" s="91">
        <f>SUM(E536:E537)</f>
        <v>9150</v>
      </c>
      <c r="F538" s="43"/>
    </row>
    <row r="539" spans="1:6" ht="12.75" customHeight="1">
      <c r="A539" s="9"/>
      <c r="B539" s="9" t="s">
        <v>132</v>
      </c>
      <c r="C539" s="9"/>
      <c r="D539" s="10"/>
      <c r="E539" s="64"/>
      <c r="F539" s="51" t="s">
        <v>330</v>
      </c>
    </row>
    <row r="540" spans="1:6" ht="12.75" customHeight="1">
      <c r="A540" s="9"/>
      <c r="B540" s="9"/>
      <c r="C540" s="9" t="s">
        <v>32</v>
      </c>
      <c r="D540" s="10">
        <v>502900</v>
      </c>
      <c r="E540" s="64">
        <v>475232.36</v>
      </c>
      <c r="F540" s="52" t="s">
        <v>331</v>
      </c>
    </row>
    <row r="541" spans="1:6" ht="12.75" customHeight="1">
      <c r="A541" s="9"/>
      <c r="B541" s="9"/>
      <c r="C541" s="9" t="s">
        <v>5</v>
      </c>
      <c r="D541" s="10">
        <v>226000</v>
      </c>
      <c r="E541" s="64">
        <v>225334.8</v>
      </c>
      <c r="F541" s="52" t="s">
        <v>332</v>
      </c>
    </row>
    <row r="542" spans="1:6" ht="12.75" customHeight="1">
      <c r="A542" s="9"/>
      <c r="B542" s="9"/>
      <c r="C542" s="9" t="s">
        <v>6</v>
      </c>
      <c r="D542" s="10">
        <v>192100</v>
      </c>
      <c r="E542" s="64">
        <v>171092.76</v>
      </c>
      <c r="F542" s="52" t="s">
        <v>333</v>
      </c>
    </row>
    <row r="543" spans="1:6" ht="12.75" customHeight="1">
      <c r="A543" s="9"/>
      <c r="B543" s="9"/>
      <c r="C543" s="9" t="s">
        <v>8</v>
      </c>
      <c r="D543" s="10">
        <v>769840</v>
      </c>
      <c r="E543" s="64">
        <v>747950.86</v>
      </c>
      <c r="F543" s="52" t="s">
        <v>334</v>
      </c>
    </row>
    <row r="544" spans="1:6" ht="12.75" customHeight="1">
      <c r="A544" s="9"/>
      <c r="B544" s="9"/>
      <c r="C544" s="9"/>
      <c r="D544" s="10"/>
      <c r="E544" s="64"/>
      <c r="F544" s="52" t="s">
        <v>335</v>
      </c>
    </row>
    <row r="545" spans="1:6" ht="12.75" customHeight="1">
      <c r="A545" s="9"/>
      <c r="B545" s="9"/>
      <c r="C545" s="9"/>
      <c r="D545" s="10"/>
      <c r="E545" s="64"/>
      <c r="F545" s="52" t="s">
        <v>336</v>
      </c>
    </row>
    <row r="546" spans="1:6" ht="12.75" customHeight="1">
      <c r="A546" s="9"/>
      <c r="B546" s="9"/>
      <c r="C546" s="9"/>
      <c r="D546" s="10"/>
      <c r="E546" s="64"/>
      <c r="F546" s="52" t="s">
        <v>337</v>
      </c>
    </row>
    <row r="547" spans="1:6" ht="12.75" customHeight="1">
      <c r="A547" s="9"/>
      <c r="B547" s="9"/>
      <c r="C547" s="9"/>
      <c r="D547" s="87">
        <f>SUM(D540:D546)</f>
        <v>1690840</v>
      </c>
      <c r="E547" s="91">
        <f>SUM(E540:E546)</f>
        <v>1619610.7799999998</v>
      </c>
      <c r="F547" s="52"/>
    </row>
    <row r="548" spans="1:6" ht="12.75" customHeight="1">
      <c r="A548" s="9"/>
      <c r="B548" s="9" t="s">
        <v>133</v>
      </c>
      <c r="C548" s="9"/>
      <c r="D548" s="10"/>
      <c r="E548" s="64"/>
      <c r="F548" s="51" t="s">
        <v>190</v>
      </c>
    </row>
    <row r="549" spans="1:6" ht="12.75" customHeight="1">
      <c r="A549" s="9"/>
      <c r="B549" s="9"/>
      <c r="C549" s="9" t="s">
        <v>18</v>
      </c>
      <c r="D549" s="10">
        <v>3000</v>
      </c>
      <c r="E549" s="64">
        <v>2755.11</v>
      </c>
      <c r="F549" s="52" t="s">
        <v>338</v>
      </c>
    </row>
    <row r="550" spans="1:6" ht="12.75" customHeight="1">
      <c r="A550" s="9"/>
      <c r="B550" s="9"/>
      <c r="C550" s="9" t="s">
        <v>51</v>
      </c>
      <c r="D550" s="10">
        <v>1500</v>
      </c>
      <c r="E550" s="64">
        <v>1498.5</v>
      </c>
      <c r="F550" s="82" t="s">
        <v>315</v>
      </c>
    </row>
    <row r="551" spans="1:6" ht="12.75" customHeight="1">
      <c r="A551" s="9"/>
      <c r="B551" s="9"/>
      <c r="C551" s="9" t="s">
        <v>19</v>
      </c>
      <c r="D551" s="10">
        <v>41000</v>
      </c>
      <c r="E551" s="64">
        <v>40619.33</v>
      </c>
      <c r="F551" s="52" t="s">
        <v>267</v>
      </c>
    </row>
    <row r="552" spans="1:6" ht="12.75" customHeight="1">
      <c r="A552" s="9"/>
      <c r="B552" s="9"/>
      <c r="C552" s="9" t="s">
        <v>21</v>
      </c>
      <c r="D552" s="10">
        <v>6810</v>
      </c>
      <c r="E552" s="64">
        <v>6807.85</v>
      </c>
      <c r="F552" s="52" t="s">
        <v>339</v>
      </c>
    </row>
    <row r="553" spans="1:6" ht="12.75" customHeight="1">
      <c r="A553" s="9"/>
      <c r="B553" s="9"/>
      <c r="C553" s="9" t="s">
        <v>22</v>
      </c>
      <c r="D553" s="10">
        <v>1900</v>
      </c>
      <c r="E553" s="64">
        <v>1560.27</v>
      </c>
      <c r="F553" s="52" t="s">
        <v>340</v>
      </c>
    </row>
    <row r="554" spans="1:10" ht="12.75" customHeight="1">
      <c r="A554" s="9"/>
      <c r="B554" s="9"/>
      <c r="C554" s="9" t="s">
        <v>44</v>
      </c>
      <c r="D554" s="10">
        <v>3000</v>
      </c>
      <c r="E554" s="64">
        <v>2527</v>
      </c>
      <c r="F554" s="52" t="s">
        <v>341</v>
      </c>
      <c r="I554" s="65"/>
      <c r="J554" s="65"/>
    </row>
    <row r="555" spans="1:10" ht="12.75" customHeight="1">
      <c r="A555" s="9"/>
      <c r="B555" s="9"/>
      <c r="C555" s="9" t="s">
        <v>24</v>
      </c>
      <c r="D555" s="10">
        <v>9000</v>
      </c>
      <c r="E555" s="64">
        <v>6586.04</v>
      </c>
      <c r="F555" s="52" t="s">
        <v>346</v>
      </c>
      <c r="I555" s="65"/>
      <c r="J555" s="65"/>
    </row>
    <row r="556" spans="1:10" ht="12.75" customHeight="1">
      <c r="A556" s="9"/>
      <c r="B556" s="9"/>
      <c r="C556" s="9"/>
      <c r="D556" s="10"/>
      <c r="E556" s="64"/>
      <c r="F556" s="82" t="s">
        <v>347</v>
      </c>
      <c r="G556" s="55"/>
      <c r="I556" s="65"/>
      <c r="J556" s="65"/>
    </row>
    <row r="557" spans="1:8" ht="12.75" customHeight="1">
      <c r="A557" s="9"/>
      <c r="B557" s="9"/>
      <c r="C557" s="9" t="s">
        <v>32</v>
      </c>
      <c r="D557" s="10">
        <v>3500</v>
      </c>
      <c r="E557" s="64">
        <v>2789.61</v>
      </c>
      <c r="F557" s="52" t="s">
        <v>342</v>
      </c>
      <c r="H557" s="65"/>
    </row>
    <row r="558" spans="1:8" ht="12.75" customHeight="1">
      <c r="A558" s="9"/>
      <c r="B558" s="9"/>
      <c r="C558" s="9" t="s">
        <v>25</v>
      </c>
      <c r="D558" s="10">
        <v>12000</v>
      </c>
      <c r="E558" s="64">
        <v>11694.99</v>
      </c>
      <c r="F558" s="43" t="s">
        <v>348</v>
      </c>
      <c r="G558" s="55"/>
      <c r="H558" s="65"/>
    </row>
    <row r="559" spans="1:8" ht="12.75" customHeight="1">
      <c r="A559" s="9"/>
      <c r="B559" s="9"/>
      <c r="C559" s="9" t="s">
        <v>46</v>
      </c>
      <c r="D559" s="10">
        <v>300</v>
      </c>
      <c r="E559" s="64">
        <v>216</v>
      </c>
      <c r="F559" s="43" t="s">
        <v>349</v>
      </c>
      <c r="G559" s="55"/>
      <c r="H559" s="65"/>
    </row>
    <row r="560" spans="1:8" ht="12.75" customHeight="1">
      <c r="A560" s="9"/>
      <c r="B560" s="9"/>
      <c r="C560" s="9" t="s">
        <v>5</v>
      </c>
      <c r="D560" s="10">
        <v>2800</v>
      </c>
      <c r="E560" s="64">
        <v>1893.82</v>
      </c>
      <c r="F560" s="52" t="s">
        <v>343</v>
      </c>
      <c r="G560" s="55"/>
      <c r="H560" s="65"/>
    </row>
    <row r="561" spans="1:6" ht="12.75" customHeight="1">
      <c r="A561" s="9"/>
      <c r="B561" s="9"/>
      <c r="C561" s="9" t="s">
        <v>6</v>
      </c>
      <c r="D561" s="10">
        <v>5252</v>
      </c>
      <c r="E561" s="64">
        <v>5251.55</v>
      </c>
      <c r="F561" s="52" t="s">
        <v>344</v>
      </c>
    </row>
    <row r="562" spans="1:6" ht="12.75" customHeight="1">
      <c r="A562" s="9"/>
      <c r="B562" s="9"/>
      <c r="C562" s="35"/>
      <c r="D562" s="10"/>
      <c r="E562" s="64"/>
      <c r="F562" s="52" t="s">
        <v>350</v>
      </c>
    </row>
    <row r="563" spans="1:6" ht="12.75" customHeight="1">
      <c r="A563" s="9"/>
      <c r="B563" s="9"/>
      <c r="C563" s="35" t="s">
        <v>26</v>
      </c>
      <c r="D563" s="10">
        <v>4450</v>
      </c>
      <c r="E563" s="64">
        <v>4073.45</v>
      </c>
      <c r="F563" s="43" t="s">
        <v>351</v>
      </c>
    </row>
    <row r="564" spans="1:6" ht="12.75" customHeight="1">
      <c r="A564" s="9"/>
      <c r="B564" s="35"/>
      <c r="C564" s="35" t="s">
        <v>33</v>
      </c>
      <c r="D564" s="10">
        <v>500</v>
      </c>
      <c r="E564" s="64">
        <v>0</v>
      </c>
      <c r="F564" s="52" t="s">
        <v>345</v>
      </c>
    </row>
    <row r="565" spans="1:6" ht="12.75" customHeight="1">
      <c r="A565" s="9"/>
      <c r="B565" s="35"/>
      <c r="C565" s="35" t="s">
        <v>8</v>
      </c>
      <c r="D565" s="10">
        <v>6500</v>
      </c>
      <c r="E565" s="64">
        <v>5982.17</v>
      </c>
      <c r="F565" s="43" t="s">
        <v>352</v>
      </c>
    </row>
    <row r="566" spans="1:6" ht="12.75" customHeight="1">
      <c r="A566" s="11"/>
      <c r="B566" s="35"/>
      <c r="C566" s="35"/>
      <c r="D566" s="88">
        <f>SUM(D549:D565)</f>
        <v>101512</v>
      </c>
      <c r="E566" s="89">
        <f>SUM(E549:E565)</f>
        <v>94255.69</v>
      </c>
      <c r="F566" s="43"/>
    </row>
    <row r="567" spans="1:6" ht="12.75" customHeight="1">
      <c r="A567" s="28"/>
      <c r="B567" s="29" t="s">
        <v>150</v>
      </c>
      <c r="C567" s="27"/>
      <c r="D567" s="30">
        <f>SUM(D566+D547+D538+D534+D531+D515+D511)</f>
        <v>3257352</v>
      </c>
      <c r="E567" s="97">
        <f>SUM(E566+E547+E538+E534+E531+E515+E511)</f>
        <v>3153227.5699999994</v>
      </c>
      <c r="F567" s="44" t="s">
        <v>566</v>
      </c>
    </row>
    <row r="568" spans="1:6" ht="12.75" customHeight="1">
      <c r="A568" s="49" t="s">
        <v>134</v>
      </c>
      <c r="B568" s="49"/>
      <c r="C568" s="9"/>
      <c r="D568" s="10"/>
      <c r="E568" s="64"/>
      <c r="F568" s="52" t="s">
        <v>353</v>
      </c>
    </row>
    <row r="569" spans="1:6" ht="12.75" customHeight="1">
      <c r="A569" s="9"/>
      <c r="B569" s="9"/>
      <c r="C569" s="9"/>
      <c r="D569" s="10"/>
      <c r="E569" s="64"/>
      <c r="F569" s="52" t="s">
        <v>354</v>
      </c>
    </row>
    <row r="570" spans="1:6" ht="12.75" customHeight="1">
      <c r="A570" s="9"/>
      <c r="B570" s="9" t="s">
        <v>135</v>
      </c>
      <c r="C570" s="9"/>
      <c r="D570" s="10"/>
      <c r="E570" s="64"/>
      <c r="F570" s="51" t="s">
        <v>355</v>
      </c>
    </row>
    <row r="571" spans="1:6" ht="12.75" customHeight="1">
      <c r="A571" s="9"/>
      <c r="B571" s="9"/>
      <c r="C571" s="9" t="s">
        <v>51</v>
      </c>
      <c r="D571" s="10">
        <v>1407</v>
      </c>
      <c r="E571" s="64">
        <v>1406.82</v>
      </c>
      <c r="F571" s="43" t="s">
        <v>222</v>
      </c>
    </row>
    <row r="572" spans="1:6" ht="12.75" customHeight="1">
      <c r="A572" s="9"/>
      <c r="B572" s="9"/>
      <c r="C572" s="9" t="s">
        <v>23</v>
      </c>
      <c r="D572" s="10">
        <v>8300</v>
      </c>
      <c r="E572" s="64">
        <v>8300</v>
      </c>
      <c r="F572" s="52" t="s">
        <v>340</v>
      </c>
    </row>
    <row r="573" spans="1:6" ht="12.75" customHeight="1">
      <c r="A573" s="9"/>
      <c r="B573" s="9"/>
      <c r="C573" s="9" t="s">
        <v>24</v>
      </c>
      <c r="D573" s="10">
        <v>6737</v>
      </c>
      <c r="E573" s="64">
        <v>6736.98</v>
      </c>
      <c r="F573" s="43" t="s">
        <v>356</v>
      </c>
    </row>
    <row r="574" spans="1:6" ht="12.75" customHeight="1">
      <c r="A574" s="9"/>
      <c r="B574" s="9"/>
      <c r="C574" s="9" t="s">
        <v>32</v>
      </c>
      <c r="D574" s="10">
        <v>3646</v>
      </c>
      <c r="E574" s="64">
        <v>3645.74</v>
      </c>
      <c r="F574" s="52" t="s">
        <v>331</v>
      </c>
    </row>
    <row r="575" spans="1:6" ht="12.75" customHeight="1">
      <c r="A575" s="9"/>
      <c r="B575" s="9"/>
      <c r="C575" s="9" t="s">
        <v>5</v>
      </c>
      <c r="D575" s="10">
        <v>26773</v>
      </c>
      <c r="E575" s="64">
        <v>26772.83</v>
      </c>
      <c r="F575" s="43" t="s">
        <v>357</v>
      </c>
    </row>
    <row r="576" spans="1:6" ht="12.75" customHeight="1">
      <c r="A576" s="9"/>
      <c r="B576" s="9"/>
      <c r="C576" s="9" t="s">
        <v>34</v>
      </c>
      <c r="D576" s="10">
        <v>5000</v>
      </c>
      <c r="E576" s="64">
        <v>5000</v>
      </c>
      <c r="F576" s="43" t="s">
        <v>358</v>
      </c>
    </row>
    <row r="577" spans="1:6" ht="12.75" customHeight="1">
      <c r="A577" s="9"/>
      <c r="B577" s="9"/>
      <c r="C577" s="9"/>
      <c r="D577" s="87">
        <f>SUM(D571:D576)</f>
        <v>51863</v>
      </c>
      <c r="E577" s="91">
        <f>SUM(E571:E576)</f>
        <v>51862.37</v>
      </c>
      <c r="F577" s="43"/>
    </row>
    <row r="578" spans="1:6" ht="12.75" customHeight="1">
      <c r="A578" s="9"/>
      <c r="B578" s="9" t="s">
        <v>136</v>
      </c>
      <c r="C578" s="9"/>
      <c r="D578" s="10"/>
      <c r="E578" s="64"/>
      <c r="F578" s="51" t="s">
        <v>359</v>
      </c>
    </row>
    <row r="579" spans="1:6" ht="12.75" customHeight="1">
      <c r="A579" s="9"/>
      <c r="B579" s="9"/>
      <c r="C579" s="9" t="s">
        <v>24</v>
      </c>
      <c r="D579" s="10">
        <v>5040</v>
      </c>
      <c r="E579" s="64">
        <v>5032.36</v>
      </c>
      <c r="F579" s="52" t="s">
        <v>360</v>
      </c>
    </row>
    <row r="580" spans="1:6" ht="12.75" customHeight="1">
      <c r="A580" s="9"/>
      <c r="B580" s="9"/>
      <c r="C580" s="9"/>
      <c r="D580" s="10"/>
      <c r="E580" s="64"/>
      <c r="F580" s="52" t="s">
        <v>361</v>
      </c>
    </row>
    <row r="581" spans="1:6" ht="12.75" customHeight="1">
      <c r="A581" s="9"/>
      <c r="B581" s="9"/>
      <c r="C581" s="9"/>
      <c r="D581" s="10"/>
      <c r="E581" s="64"/>
      <c r="F581" s="52" t="s">
        <v>362</v>
      </c>
    </row>
    <row r="582" spans="1:6" ht="12.75" customHeight="1">
      <c r="A582" s="9"/>
      <c r="B582" s="9"/>
      <c r="C582" s="9" t="s">
        <v>32</v>
      </c>
      <c r="D582" s="10">
        <v>8500</v>
      </c>
      <c r="E582" s="64">
        <v>6115.52</v>
      </c>
      <c r="F582" s="52" t="s">
        <v>363</v>
      </c>
    </row>
    <row r="583" spans="1:6" ht="12.75" customHeight="1">
      <c r="A583" s="9"/>
      <c r="B583" s="9"/>
      <c r="C583" s="9"/>
      <c r="D583" s="10"/>
      <c r="E583" s="64"/>
      <c r="F583" s="52" t="s">
        <v>364</v>
      </c>
    </row>
    <row r="584" spans="1:6" ht="12.75" customHeight="1">
      <c r="A584" s="9"/>
      <c r="B584" s="9"/>
      <c r="C584" s="9" t="s">
        <v>5</v>
      </c>
      <c r="D584" s="10">
        <v>300</v>
      </c>
      <c r="E584" s="64">
        <v>0</v>
      </c>
      <c r="F584" s="52" t="s">
        <v>365</v>
      </c>
    </row>
    <row r="585" spans="1:6" ht="12.75" customHeight="1">
      <c r="A585" s="9"/>
      <c r="B585" s="9"/>
      <c r="C585" s="9"/>
      <c r="D585" s="87">
        <f>SUM(D579:D584)</f>
        <v>13840</v>
      </c>
      <c r="E585" s="91">
        <f>SUM(E579:E584)</f>
        <v>11147.880000000001</v>
      </c>
      <c r="F585" s="52"/>
    </row>
    <row r="586" spans="1:6" ht="12.75" customHeight="1">
      <c r="A586" s="9"/>
      <c r="B586" s="9" t="s">
        <v>137</v>
      </c>
      <c r="C586" s="9"/>
      <c r="D586" s="10"/>
      <c r="E586" s="64"/>
      <c r="F586" s="51" t="s">
        <v>366</v>
      </c>
    </row>
    <row r="587" spans="1:6" ht="12.75" customHeight="1">
      <c r="A587" s="9"/>
      <c r="B587" s="9"/>
      <c r="C587" s="35" t="s">
        <v>138</v>
      </c>
      <c r="D587" s="10">
        <v>254600</v>
      </c>
      <c r="E587" s="64">
        <v>254600</v>
      </c>
      <c r="F587" s="52" t="s">
        <v>553</v>
      </c>
    </row>
    <row r="588" spans="1:6" ht="12.75" customHeight="1">
      <c r="A588" s="9"/>
      <c r="B588" s="9"/>
      <c r="C588" s="35"/>
      <c r="D588" s="88">
        <f>SUM(D587)</f>
        <v>254600</v>
      </c>
      <c r="E588" s="89">
        <f>SUM(E587)</f>
        <v>254600</v>
      </c>
      <c r="F588" s="52"/>
    </row>
    <row r="589" spans="1:6" ht="12.75" customHeight="1">
      <c r="A589" s="11"/>
      <c r="B589" s="9"/>
      <c r="C589" s="35"/>
      <c r="D589" s="88"/>
      <c r="E589" s="89"/>
      <c r="F589" s="52"/>
    </row>
    <row r="590" spans="1:6" ht="12.75" customHeight="1">
      <c r="A590" s="28"/>
      <c r="B590" s="29" t="s">
        <v>150</v>
      </c>
      <c r="C590" s="27"/>
      <c r="D590" s="30">
        <f>SUM(D588+D585+D577)</f>
        <v>320303</v>
      </c>
      <c r="E590" s="97">
        <f>SUM(E588+E585+E577)</f>
        <v>317610.25</v>
      </c>
      <c r="F590" s="44" t="s">
        <v>567</v>
      </c>
    </row>
    <row r="591" spans="1:6" ht="12.75" customHeight="1">
      <c r="A591" s="49" t="s">
        <v>139</v>
      </c>
      <c r="B591" s="9"/>
      <c r="C591" s="9"/>
      <c r="D591" s="10"/>
      <c r="E591" s="64"/>
      <c r="F591" s="52" t="s">
        <v>367</v>
      </c>
    </row>
    <row r="592" spans="1:6" ht="12.75" customHeight="1">
      <c r="A592" s="9"/>
      <c r="B592" s="9" t="s">
        <v>140</v>
      </c>
      <c r="C592" s="9"/>
      <c r="D592" s="10"/>
      <c r="E592" s="64"/>
      <c r="F592" s="51" t="s">
        <v>368</v>
      </c>
    </row>
    <row r="593" spans="1:6" ht="12.75" customHeight="1">
      <c r="A593" s="9"/>
      <c r="B593" s="9"/>
      <c r="C593" s="9" t="s">
        <v>141</v>
      </c>
      <c r="D593" s="10">
        <v>435811</v>
      </c>
      <c r="E593" s="64">
        <v>435811.2</v>
      </c>
      <c r="F593" s="43" t="s">
        <v>369</v>
      </c>
    </row>
    <row r="594" spans="1:6" ht="12.75" customHeight="1">
      <c r="A594" s="9"/>
      <c r="B594" s="9"/>
      <c r="C594" s="9" t="s">
        <v>142</v>
      </c>
      <c r="D594" s="10">
        <v>108953</v>
      </c>
      <c r="E594" s="64">
        <v>108953.37</v>
      </c>
      <c r="F594" s="43" t="s">
        <v>369</v>
      </c>
    </row>
    <row r="595" spans="1:6" ht="12.75" customHeight="1">
      <c r="A595" s="9"/>
      <c r="B595" s="9"/>
      <c r="C595" s="9"/>
      <c r="D595" s="87">
        <f>SUM(D593:D594)</f>
        <v>544764</v>
      </c>
      <c r="E595" s="91">
        <f>SUM(E593:E594)</f>
        <v>544764.5700000001</v>
      </c>
      <c r="F595" s="43"/>
    </row>
    <row r="596" spans="1:6" ht="12.75" customHeight="1">
      <c r="A596" s="9"/>
      <c r="B596" s="9" t="s">
        <v>143</v>
      </c>
      <c r="C596" s="9"/>
      <c r="D596" s="10"/>
      <c r="E596" s="64"/>
      <c r="F596" s="51" t="s">
        <v>370</v>
      </c>
    </row>
    <row r="597" spans="1:6" ht="12.75" customHeight="1">
      <c r="A597" s="9"/>
      <c r="B597" s="9"/>
      <c r="C597" s="9"/>
      <c r="D597" s="10"/>
      <c r="E597" s="64"/>
      <c r="F597" s="51" t="s">
        <v>371</v>
      </c>
    </row>
    <row r="598" spans="1:6" ht="12.75" customHeight="1">
      <c r="A598" s="9"/>
      <c r="B598" s="9"/>
      <c r="C598" s="9" t="s">
        <v>60</v>
      </c>
      <c r="D598" s="10">
        <v>40000</v>
      </c>
      <c r="E598" s="64">
        <v>39996.94</v>
      </c>
      <c r="F598" s="52" t="s">
        <v>305</v>
      </c>
    </row>
    <row r="599" spans="1:6" ht="12.75" customHeight="1">
      <c r="A599" s="9"/>
      <c r="B599" s="9"/>
      <c r="C599" s="9"/>
      <c r="D599" s="10"/>
      <c r="E599" s="64"/>
      <c r="F599" s="52" t="s">
        <v>306</v>
      </c>
    </row>
    <row r="600" spans="1:6" ht="12.75" customHeight="1">
      <c r="A600" s="9"/>
      <c r="B600" s="9"/>
      <c r="C600" s="9"/>
      <c r="D600" s="10"/>
      <c r="E600" s="64"/>
      <c r="F600" s="52" t="s">
        <v>375</v>
      </c>
    </row>
    <row r="601" spans="1:6" ht="12.75" customHeight="1">
      <c r="A601" s="9"/>
      <c r="B601" s="9"/>
      <c r="C601" s="9"/>
      <c r="D601" s="10"/>
      <c r="E601" s="64"/>
      <c r="F601" s="52" t="s">
        <v>372</v>
      </c>
    </row>
    <row r="602" spans="1:6" ht="12.75" customHeight="1">
      <c r="A602" s="9"/>
      <c r="B602" s="9"/>
      <c r="C602" s="9"/>
      <c r="D602" s="10"/>
      <c r="E602" s="64"/>
      <c r="F602" s="52" t="s">
        <v>373</v>
      </c>
    </row>
    <row r="603" spans="1:6" ht="12.75" customHeight="1">
      <c r="A603" s="9"/>
      <c r="B603" s="9"/>
      <c r="C603" s="9"/>
      <c r="D603" s="10"/>
      <c r="E603" s="64"/>
      <c r="F603" s="52" t="s">
        <v>374</v>
      </c>
    </row>
    <row r="604" spans="1:6" ht="12.75" customHeight="1">
      <c r="A604" s="9"/>
      <c r="B604" s="9"/>
      <c r="C604" s="9" t="s">
        <v>51</v>
      </c>
      <c r="D604" s="10">
        <v>3315</v>
      </c>
      <c r="E604" s="64">
        <v>3314.39</v>
      </c>
      <c r="F604" s="43" t="s">
        <v>222</v>
      </c>
    </row>
    <row r="605" spans="1:6" ht="12.75" customHeight="1">
      <c r="A605" s="9"/>
      <c r="B605" s="9"/>
      <c r="C605" s="9" t="s">
        <v>23</v>
      </c>
      <c r="D605" s="10">
        <v>620</v>
      </c>
      <c r="E605" s="64">
        <v>612</v>
      </c>
      <c r="F605" s="43" t="s">
        <v>376</v>
      </c>
    </row>
    <row r="606" spans="1:6" ht="12.75" customHeight="1">
      <c r="A606" s="9"/>
      <c r="B606" s="9"/>
      <c r="C606" s="9" t="s">
        <v>24</v>
      </c>
      <c r="D606" s="10">
        <v>40</v>
      </c>
      <c r="E606" s="64">
        <v>35.31</v>
      </c>
      <c r="F606" s="43" t="s">
        <v>572</v>
      </c>
    </row>
    <row r="607" spans="1:6" ht="12.75" customHeight="1">
      <c r="A607" s="9"/>
      <c r="B607" s="9"/>
      <c r="C607" s="9" t="s">
        <v>5</v>
      </c>
      <c r="D607" s="10">
        <v>2150</v>
      </c>
      <c r="E607" s="64">
        <v>2141.3</v>
      </c>
      <c r="F607" s="43" t="s">
        <v>377</v>
      </c>
    </row>
    <row r="608" spans="1:6" ht="12.75" customHeight="1">
      <c r="A608" s="9"/>
      <c r="B608" s="9"/>
      <c r="C608" s="9" t="s">
        <v>8</v>
      </c>
      <c r="D608" s="10">
        <v>2500</v>
      </c>
      <c r="E608" s="64">
        <v>2491.29</v>
      </c>
      <c r="F608" s="43" t="s">
        <v>378</v>
      </c>
    </row>
    <row r="609" spans="1:6" ht="12.75" customHeight="1">
      <c r="A609" s="9"/>
      <c r="B609" s="9"/>
      <c r="C609" s="9"/>
      <c r="D609" s="10"/>
      <c r="E609" s="64"/>
      <c r="F609" s="43" t="s">
        <v>380</v>
      </c>
    </row>
    <row r="610" spans="1:6" ht="12.75" customHeight="1">
      <c r="A610" s="9"/>
      <c r="B610" s="9"/>
      <c r="C610" s="9"/>
      <c r="D610" s="87">
        <f>SUM(D598:D609)</f>
        <v>48625</v>
      </c>
      <c r="E610" s="91">
        <f>SUM(E598:E609)</f>
        <v>48591.23</v>
      </c>
      <c r="F610" s="43"/>
    </row>
    <row r="611" spans="1:6" ht="12.75" customHeight="1">
      <c r="A611" s="9"/>
      <c r="B611" s="9" t="s">
        <v>144</v>
      </c>
      <c r="C611" s="9"/>
      <c r="D611" s="10"/>
      <c r="E611" s="64"/>
      <c r="F611" s="51" t="s">
        <v>379</v>
      </c>
    </row>
    <row r="612" spans="1:6" ht="12.75" customHeight="1">
      <c r="A612" s="9"/>
      <c r="B612" s="9"/>
      <c r="C612" s="9" t="s">
        <v>23</v>
      </c>
      <c r="D612" s="10">
        <v>21340</v>
      </c>
      <c r="E612" s="64">
        <v>21340</v>
      </c>
      <c r="F612" s="43" t="s">
        <v>376</v>
      </c>
    </row>
    <row r="613" spans="1:6" ht="12.75" customHeight="1">
      <c r="A613" s="9"/>
      <c r="B613" s="35"/>
      <c r="C613" s="35" t="s">
        <v>5</v>
      </c>
      <c r="D613" s="10">
        <v>12200</v>
      </c>
      <c r="E613" s="64">
        <v>12200</v>
      </c>
      <c r="F613" s="43" t="s">
        <v>381</v>
      </c>
    </row>
    <row r="614" spans="1:6" ht="12.75" customHeight="1">
      <c r="A614" s="11"/>
      <c r="B614" s="35"/>
      <c r="C614" s="9"/>
      <c r="D614" s="87">
        <f>SUM(D612:D613)</f>
        <v>33540</v>
      </c>
      <c r="E614" s="91">
        <f>SUM(E612:E613)</f>
        <v>33540</v>
      </c>
      <c r="F614" s="43"/>
    </row>
    <row r="615" spans="1:6" ht="13.5" thickBot="1">
      <c r="A615" s="39"/>
      <c r="B615" s="40" t="s">
        <v>150</v>
      </c>
      <c r="C615" s="41"/>
      <c r="D615" s="42">
        <f>SUM(D614+D610+D595)</f>
        <v>626929</v>
      </c>
      <c r="E615" s="99">
        <f>SUM(E614+E610+E595)</f>
        <v>626895.8</v>
      </c>
      <c r="F615" s="45" t="s">
        <v>568</v>
      </c>
    </row>
    <row r="616" spans="1:6" ht="22.5" customHeight="1" thickBot="1">
      <c r="A616" s="102"/>
      <c r="B616" s="103" t="s">
        <v>152</v>
      </c>
      <c r="C616" s="104"/>
      <c r="D616" s="101">
        <f>SUM(D615+D590+D567+D505+D476+D408+D376+D258+D252+D244+D228+D202+D176+D101+D92+D66+D29+D22)</f>
        <v>36714081</v>
      </c>
      <c r="E616" s="100">
        <f>SUM(E615+E590+E567+E505+E476+E408+E376+E258+E252+E244+E228+E202+E176+E101+E92+E66+E29+E22)</f>
        <v>35982823.75</v>
      </c>
      <c r="F616" s="66" t="s">
        <v>569</v>
      </c>
    </row>
    <row r="625" spans="1:6" ht="12.75">
      <c r="A625" s="56"/>
      <c r="B625" s="56"/>
      <c r="C625" s="56"/>
      <c r="D625" s="57"/>
      <c r="E625" s="57"/>
      <c r="F625" s="58"/>
    </row>
    <row r="626" spans="1:6" ht="12.75">
      <c r="A626" s="56"/>
      <c r="B626" s="56"/>
      <c r="C626" s="56"/>
      <c r="D626" s="57"/>
      <c r="E626" s="57"/>
      <c r="F626" s="58"/>
    </row>
    <row r="627" spans="1:6" ht="12.75" customHeight="1">
      <c r="A627" s="56"/>
      <c r="B627" s="56"/>
      <c r="C627" s="56"/>
      <c r="D627" s="57"/>
      <c r="E627" s="57"/>
      <c r="F627" s="58"/>
    </row>
    <row r="628" spans="1:6" ht="12.75">
      <c r="A628" s="56"/>
      <c r="B628" s="56"/>
      <c r="C628" s="56"/>
      <c r="D628" s="57"/>
      <c r="E628" s="57"/>
      <c r="F628" s="58"/>
    </row>
    <row r="629" spans="1:6" ht="12.75">
      <c r="A629" s="56"/>
      <c r="B629" s="56"/>
      <c r="C629" s="56"/>
      <c r="D629" s="57"/>
      <c r="E629" s="57"/>
      <c r="F629" s="58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Urząd Gminy w Lubiczu</cp:lastModifiedBy>
  <cp:lastPrinted>2007-03-26T08:32:09Z</cp:lastPrinted>
  <dcterms:created xsi:type="dcterms:W3CDTF">2003-07-14T12:29:50Z</dcterms:created>
  <dcterms:modified xsi:type="dcterms:W3CDTF">2007-04-10T11:33:18Z</dcterms:modified>
  <cp:category/>
  <cp:version/>
  <cp:contentType/>
  <cp:contentStatus/>
</cp:coreProperties>
</file>