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'Arkusz1'!$A$1:$O$181</definedName>
  </definedNames>
  <calcPr fullCalcOnLoad="1"/>
</workbook>
</file>

<file path=xl/sharedStrings.xml><?xml version="1.0" encoding="utf-8"?>
<sst xmlns="http://schemas.openxmlformats.org/spreadsheetml/2006/main" count="559" uniqueCount="196">
  <si>
    <t>LP</t>
  </si>
  <si>
    <t>Wyszczególnienie</t>
  </si>
  <si>
    <t>składników mienia</t>
  </si>
  <si>
    <t>komunalnego</t>
  </si>
  <si>
    <t>Wartość początk</t>
  </si>
  <si>
    <t>Przychód</t>
  </si>
  <si>
    <t>Rozchód</t>
  </si>
  <si>
    <t>Wartość końcowa</t>
  </si>
  <si>
    <t>Prawo</t>
  </si>
  <si>
    <t>własności</t>
  </si>
  <si>
    <t>Mienie</t>
  </si>
  <si>
    <t>w</t>
  </si>
  <si>
    <t>telności</t>
  </si>
  <si>
    <t>Wierzy-</t>
  </si>
  <si>
    <t>Użytk.</t>
  </si>
  <si>
    <t>ste</t>
  </si>
  <si>
    <t>jem</t>
  </si>
  <si>
    <t>Dzie</t>
  </si>
  <si>
    <t>rża</t>
  </si>
  <si>
    <t>wa</t>
  </si>
  <si>
    <t>Inne</t>
  </si>
  <si>
    <t>Planowane</t>
  </si>
  <si>
    <t>Plan dochodów</t>
  </si>
  <si>
    <t>dzie</t>
  </si>
  <si>
    <t>Razem Gr.0</t>
  </si>
  <si>
    <t>Razem Gr.I</t>
  </si>
  <si>
    <t>str.1</t>
  </si>
  <si>
    <t>str.2</t>
  </si>
  <si>
    <t>lądowej i wodnej</t>
  </si>
  <si>
    <t>ruroc.sieci rozdz.</t>
  </si>
  <si>
    <t>wodociągi</t>
  </si>
  <si>
    <t>drogi</t>
  </si>
  <si>
    <t>linie energ.</t>
  </si>
  <si>
    <t>przyzagr.oczyszcz.</t>
  </si>
  <si>
    <t>sieć kanalizacyjna</t>
  </si>
  <si>
    <t>pozostałe</t>
  </si>
  <si>
    <t>Razem Gr. II</t>
  </si>
  <si>
    <t>Gr.III</t>
  </si>
  <si>
    <t>Kotły i masz.energ.</t>
  </si>
  <si>
    <t>Gr. V</t>
  </si>
  <si>
    <t>i aparaty ogólnego</t>
  </si>
  <si>
    <t>zastosowania</t>
  </si>
  <si>
    <t>Gr. I V</t>
  </si>
  <si>
    <t>Gr. VI</t>
  </si>
  <si>
    <t>Urządz.techniczne</t>
  </si>
  <si>
    <t>str.3</t>
  </si>
  <si>
    <t>Gr. VII</t>
  </si>
  <si>
    <t>Środki transportu</t>
  </si>
  <si>
    <t>Gr. VIII</t>
  </si>
  <si>
    <t>Podstaw. śr. trwałe</t>
  </si>
  <si>
    <t>Gr. II</t>
  </si>
  <si>
    <t>Gr. III</t>
  </si>
  <si>
    <t>GR. IV</t>
  </si>
  <si>
    <t>Maszyny,urządz.</t>
  </si>
  <si>
    <t>Urządzenia techn.</t>
  </si>
  <si>
    <t>Narzędzia, przyrz.</t>
  </si>
  <si>
    <t>ruchom.wyposaż.</t>
  </si>
  <si>
    <t>Wartości niemater.</t>
  </si>
  <si>
    <t>i prawne - licencje</t>
  </si>
  <si>
    <t>na oprogram.</t>
  </si>
  <si>
    <t>str.4</t>
  </si>
  <si>
    <t>Księgozbiory</t>
  </si>
  <si>
    <t>w Spółce "elwik"</t>
  </si>
  <si>
    <r>
      <t xml:space="preserve">Udziały - </t>
    </r>
    <r>
      <rPr>
        <sz val="8"/>
        <rFont val="Arial CE"/>
        <family val="2"/>
      </rPr>
      <t>Gminy</t>
    </r>
  </si>
  <si>
    <t>sp. z o.o</t>
  </si>
  <si>
    <t>Obiekty inż.lądowej</t>
  </si>
  <si>
    <t>i wodnej</t>
  </si>
  <si>
    <t>Współwłasność w gruntach zabudowanych mieszkalnymi budynkami komunalnymi z wyodrębnioną własnością lokali.</t>
  </si>
  <si>
    <r>
      <t xml:space="preserve">* </t>
    </r>
    <r>
      <rPr>
        <b/>
        <sz val="10"/>
        <rFont val="Arial CE"/>
        <family val="2"/>
      </rPr>
      <t>)</t>
    </r>
  </si>
  <si>
    <t>Na-</t>
  </si>
  <si>
    <t>współwł.</t>
  </si>
  <si>
    <t xml:space="preserve">ułamk. o </t>
  </si>
  <si>
    <t>wartości</t>
  </si>
  <si>
    <t>x</t>
  </si>
  <si>
    <t>Budynki pozost.</t>
  </si>
  <si>
    <t>Z najmu autob.</t>
  </si>
  <si>
    <t>dow.dzieci do szkół</t>
  </si>
  <si>
    <t>Budynki mieszk</t>
  </si>
  <si>
    <r>
      <t xml:space="preserve">GR. 0  </t>
    </r>
    <r>
      <rPr>
        <sz val="8"/>
        <rFont val="Arial CE"/>
        <family val="2"/>
      </rPr>
      <t>Grunty</t>
    </r>
  </si>
  <si>
    <r>
      <t xml:space="preserve">Gr.I </t>
    </r>
    <r>
      <rPr>
        <sz val="8"/>
        <rFont val="Arial CE"/>
        <family val="2"/>
      </rPr>
      <t>Budynki i lokale</t>
    </r>
  </si>
  <si>
    <r>
      <t xml:space="preserve">Gr.II   </t>
    </r>
    <r>
      <rPr>
        <sz val="8"/>
        <rFont val="Arial CE"/>
        <family val="2"/>
      </rPr>
      <t>Obiekty inż.</t>
    </r>
  </si>
  <si>
    <t>Specjalist.maszyny</t>
  </si>
  <si>
    <t>urządz.i aparaty</t>
  </si>
  <si>
    <t>i apar.og.zastosow.</t>
  </si>
  <si>
    <t>Secjalist.maszyny,</t>
  </si>
  <si>
    <t>wieczyste użytk.</t>
  </si>
  <si>
    <t xml:space="preserve">Z tyt. opłat za </t>
  </si>
  <si>
    <t xml:space="preserve">Z tyt.  opłat za  </t>
  </si>
  <si>
    <t>Z tyt.przekszt.pr.</t>
  </si>
  <si>
    <t>wiecz.w pr.własn.</t>
  </si>
  <si>
    <t xml:space="preserve"> z tyt.najmu</t>
  </si>
  <si>
    <t>doch. do uzysk.</t>
  </si>
  <si>
    <t>w zł</t>
  </si>
  <si>
    <t>Z najmu i dzierż.</t>
  </si>
  <si>
    <t>na dzień 30.09.06</t>
  </si>
  <si>
    <t>45 odc.</t>
  </si>
  <si>
    <t>59 szt</t>
  </si>
  <si>
    <t xml:space="preserve">  z tyt. najmu </t>
  </si>
  <si>
    <t>343,12ha</t>
  </si>
  <si>
    <t>umowa</t>
  </si>
  <si>
    <t>użyczenia</t>
  </si>
  <si>
    <t>*)</t>
  </si>
  <si>
    <t>340szt</t>
  </si>
  <si>
    <t>ruchom. wypos.</t>
  </si>
  <si>
    <t>Pozost.śr.trw.</t>
  </si>
  <si>
    <t>wiecz. w pr.własn.</t>
  </si>
  <si>
    <t>Ze sprz.nieruch.</t>
  </si>
  <si>
    <t>z tyt.najmu lok.uż.</t>
  </si>
  <si>
    <t xml:space="preserve"> dł.  193,28km</t>
  </si>
  <si>
    <t>dł.  193,28km</t>
  </si>
  <si>
    <t>dł.  115,09 km</t>
  </si>
  <si>
    <t>dł.  15,86km</t>
  </si>
  <si>
    <t>Ze sprzed.nieruch.</t>
  </si>
  <si>
    <t>Dane dot.rodz.praw majątk.- z rubr.6 zestaw.przypada zł. na:</t>
  </si>
  <si>
    <t>Zarzą</t>
  </si>
  <si>
    <t>wiecz</t>
  </si>
  <si>
    <r>
      <t>Dopłaty zwrotne</t>
    </r>
    <r>
      <rPr>
        <sz val="8"/>
        <rFont val="Arial CE"/>
        <family val="2"/>
      </rPr>
      <t xml:space="preserve"> </t>
    </r>
  </si>
  <si>
    <t>dla Spółki "elwik"</t>
  </si>
  <si>
    <t>Kasety</t>
  </si>
  <si>
    <t>1 242 szt</t>
  </si>
  <si>
    <t xml:space="preserve"> wolum. 81 453</t>
  </si>
  <si>
    <t>-</t>
  </si>
  <si>
    <t>236szt</t>
  </si>
  <si>
    <t>Doch.własne</t>
  </si>
  <si>
    <t>jedn. oświaty</t>
  </si>
  <si>
    <t>z najmu i dzierż.</t>
  </si>
  <si>
    <t>jedn.oświaty</t>
  </si>
  <si>
    <t>Z tyt.zajęcia pasa</t>
  </si>
  <si>
    <t>drogowego</t>
  </si>
  <si>
    <t>Z tyt. Zajęcia</t>
  </si>
  <si>
    <t>pasa drogowego</t>
  </si>
  <si>
    <t>Publ.w Lubiczu</t>
  </si>
  <si>
    <t>-przych.Przedszkola</t>
  </si>
  <si>
    <t>na dzień 30.09.07</t>
  </si>
  <si>
    <t>6,48 ha</t>
  </si>
  <si>
    <t>17,31 ha</t>
  </si>
  <si>
    <t>332,29 ha</t>
  </si>
  <si>
    <t>1,05 ha</t>
  </si>
  <si>
    <t>1,51ha</t>
  </si>
  <si>
    <t>w 12/25cz</t>
  </si>
  <si>
    <t>w 2007 r.</t>
  </si>
  <si>
    <t>na 2008 r.</t>
  </si>
  <si>
    <r>
      <t xml:space="preserve">                                           </t>
    </r>
    <r>
      <rPr>
        <b/>
        <sz val="12"/>
        <rFont val="Arial CE"/>
        <family val="2"/>
      </rPr>
      <t>INFORMACJA O STANIE MIENIA KOMUNALNEGO GM INY LUBICZ NA DZIEŃ 30.09.2007 R.</t>
    </r>
  </si>
  <si>
    <t>10szt</t>
  </si>
  <si>
    <t>959 szt.</t>
  </si>
  <si>
    <t xml:space="preserve"> wolum. 83 093</t>
  </si>
  <si>
    <t>1 szt.</t>
  </si>
  <si>
    <t xml:space="preserve">   przedszkole</t>
  </si>
  <si>
    <t>35 szt.</t>
  </si>
  <si>
    <t>46 odc.</t>
  </si>
  <si>
    <t>91 odc.</t>
  </si>
  <si>
    <t xml:space="preserve"> wolum.3631</t>
  </si>
  <si>
    <t xml:space="preserve"> wolum.1991</t>
  </si>
  <si>
    <t>61 szt.</t>
  </si>
  <si>
    <t>344 szt.</t>
  </si>
  <si>
    <t>2szt.</t>
  </si>
  <si>
    <t xml:space="preserve">Za reklamy </t>
  </si>
  <si>
    <t>w pasie drogowym</t>
  </si>
  <si>
    <t>Za reklamy</t>
  </si>
  <si>
    <t>przych.Gm.Biblioteki</t>
  </si>
  <si>
    <t>Przych.PZOZ w Lubiczu</t>
  </si>
  <si>
    <t>zwiększ.wart.</t>
  </si>
  <si>
    <t>2 szt.</t>
  </si>
  <si>
    <t>43 szt.</t>
  </si>
  <si>
    <t xml:space="preserve">1) </t>
  </si>
  <si>
    <t>2)</t>
  </si>
  <si>
    <t>3)</t>
  </si>
  <si>
    <t>Według stanu na dzień 30.09.2006 r. wykazano omylkowo 6 szt. winno być 8 szt.</t>
  </si>
  <si>
    <t>dł. 0,66 km</t>
  </si>
  <si>
    <t>dł. 16,52 km</t>
  </si>
  <si>
    <t>329,73 ha</t>
  </si>
  <si>
    <r>
      <t xml:space="preserve">        36szt  </t>
    </r>
    <r>
      <rPr>
        <vertAlign val="superscript"/>
        <sz val="10"/>
        <rFont val="Arial CE"/>
        <family val="2"/>
      </rPr>
      <t>1)</t>
    </r>
    <r>
      <rPr>
        <sz val="10"/>
        <rFont val="Arial CE"/>
        <family val="2"/>
      </rPr>
      <t xml:space="preserve">  </t>
    </r>
    <r>
      <rPr>
        <sz val="8"/>
        <rFont val="Arial CE"/>
        <family val="2"/>
      </rPr>
      <t xml:space="preserve">    </t>
    </r>
  </si>
  <si>
    <t xml:space="preserve">   mieszkalne</t>
  </si>
  <si>
    <t xml:space="preserve">   szkół</t>
  </si>
  <si>
    <r>
      <t xml:space="preserve">12szt </t>
    </r>
    <r>
      <rPr>
        <vertAlign val="superscript"/>
        <sz val="10"/>
        <rFont val="Arial CE"/>
        <family val="2"/>
      </rPr>
      <t>1)</t>
    </r>
  </si>
  <si>
    <t>12 szt.</t>
  </si>
  <si>
    <t>Dotychczasowy budynek Dom Nauczyciela w Grębocinie o wartości 182 996,24 zł  z Zespołu Szkół nr 2 w Grębocinie przekazano do administracji ZDGMiK - grupa budynki mieszkalne.</t>
  </si>
  <si>
    <t>W związku z likwidacją PZOZ w Lubiczu budynek o wartości 194 056,41 zł przeszedł do administracji Zarządu Dróg Gospodarki Mieszkaniowej i Komunalnej - grupa budynki pozostałe.</t>
  </si>
  <si>
    <t xml:space="preserve">   ZOZ</t>
  </si>
  <si>
    <r>
      <t xml:space="preserve">1 szt </t>
    </r>
    <r>
      <rPr>
        <vertAlign val="superscript"/>
        <sz val="10"/>
        <rFont val="Arial CE"/>
        <family val="2"/>
      </rPr>
      <t>2)</t>
    </r>
  </si>
  <si>
    <r>
      <t xml:space="preserve">43 szt </t>
    </r>
    <r>
      <rPr>
        <vertAlign val="superscript"/>
        <sz val="10"/>
        <rFont val="Arial CE"/>
        <family val="2"/>
      </rPr>
      <t>2)</t>
    </r>
  </si>
  <si>
    <t xml:space="preserve">   pozostałe</t>
  </si>
  <si>
    <t>Według stanu na dzień 30.09.2006 r. wykazano 11 szt., winno być 12 szt, po uwzględnieniu budynku gospodarczego w Szkole Podstawowej w Złotorii.</t>
  </si>
  <si>
    <r>
      <t xml:space="preserve">8szt </t>
    </r>
    <r>
      <rPr>
        <vertAlign val="superscript"/>
        <sz val="10"/>
        <rFont val="Arial CE"/>
        <family val="2"/>
      </rPr>
      <t>3)</t>
    </r>
  </si>
  <si>
    <t xml:space="preserve">     OGÓŁEM POZ. 1-19</t>
  </si>
  <si>
    <t>Wierzytelności Gminy</t>
  </si>
  <si>
    <t>z tyt.dochodów budżet</t>
  </si>
  <si>
    <t>POZ. 20</t>
  </si>
  <si>
    <t>dł. 66,91 km</t>
  </si>
  <si>
    <t>dł. 182,00 km</t>
  </si>
  <si>
    <t xml:space="preserve">                                                                             Konto 011 Podstawowe śr. trwałe</t>
  </si>
  <si>
    <t>Ogółem  011</t>
  </si>
  <si>
    <t xml:space="preserve">               Konto 013 Pozostałe śr. trwałe</t>
  </si>
  <si>
    <t>Ogółem  013</t>
  </si>
  <si>
    <t>konto 020</t>
  </si>
  <si>
    <t>konto 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</si>
</sst>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_-* #,##0.000\ &quot;zł&quot;_-;\-* #,##0.000\ &quot;zł&quot;_-;_-* &quot;-&quot;???\ &quot;zł&quot;_-;_-@_-"/>
  </numFmts>
  <fonts count="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1" xfId="0" applyNumberFormat="1" applyFont="1" applyBorder="1" applyAlignment="1">
      <alignment shrinkToFit="1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3" fontId="2" fillId="0" borderId="2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4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43" fontId="2" fillId="0" borderId="20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3" xfId="0" applyBorder="1" applyAlignment="1">
      <alignment/>
    </xf>
    <xf numFmtId="0" fontId="0" fillId="0" borderId="26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1" fontId="0" fillId="0" borderId="42" xfId="0" applyNumberFormat="1" applyBorder="1" applyAlignment="1">
      <alignment/>
    </xf>
    <xf numFmtId="41" fontId="2" fillId="0" borderId="1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center"/>
    </xf>
    <xf numFmtId="41" fontId="2" fillId="0" borderId="4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" fillId="0" borderId="6" xfId="0" applyNumberFormat="1" applyFont="1" applyBorder="1" applyAlignment="1">
      <alignment/>
    </xf>
    <xf numFmtId="43" fontId="4" fillId="0" borderId="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0" fillId="0" borderId="46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7" xfId="0" applyFont="1" applyBorder="1" applyAlignment="1">
      <alignment/>
    </xf>
    <xf numFmtId="4" fontId="2" fillId="0" borderId="2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4" fontId="2" fillId="0" borderId="41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3" fontId="0" fillId="0" borderId="29" xfId="0" applyNumberFormat="1" applyBorder="1" applyAlignment="1">
      <alignment/>
    </xf>
    <xf numFmtId="43" fontId="4" fillId="0" borderId="29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3" fontId="2" fillId="0" borderId="29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/>
    </xf>
    <xf numFmtId="0" fontId="2" fillId="0" borderId="39" xfId="0" applyFont="1" applyBorder="1" applyAlignment="1">
      <alignment/>
    </xf>
    <xf numFmtId="4" fontId="0" fillId="0" borderId="24" xfId="0" applyNumberFormat="1" applyBorder="1" applyAlignment="1">
      <alignment horizontal="center"/>
    </xf>
    <xf numFmtId="43" fontId="0" fillId="0" borderId="51" xfId="0" applyNumberForma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81"/>
  <sheetViews>
    <sheetView tabSelected="1" workbookViewId="0" topLeftCell="A1">
      <selection activeCell="B151" sqref="B151"/>
    </sheetView>
  </sheetViews>
  <sheetFormatPr defaultColWidth="9.00390625" defaultRowHeight="12.75"/>
  <cols>
    <col min="1" max="1" width="2.875" style="0" customWidth="1"/>
    <col min="2" max="2" width="19.125" style="0" customWidth="1"/>
    <col min="3" max="3" width="15.625" style="0" customWidth="1"/>
    <col min="4" max="4" width="12.625" style="0" customWidth="1"/>
    <col min="5" max="5" width="11.25390625" style="0" customWidth="1"/>
    <col min="6" max="6" width="13.625" style="0" customWidth="1"/>
    <col min="7" max="7" width="11.00390625" style="0" customWidth="1"/>
    <col min="8" max="8" width="4.625" style="0" customWidth="1"/>
    <col min="9" max="9" width="10.75390625" style="0" customWidth="1"/>
    <col min="10" max="10" width="8.625" style="0" customWidth="1"/>
    <col min="11" max="11" width="3.125" style="0" customWidth="1"/>
    <col min="12" max="12" width="3.625" style="0" customWidth="1"/>
    <col min="13" max="13" width="8.375" style="0" customWidth="1"/>
    <col min="14" max="14" width="14.125" style="0" customWidth="1"/>
    <col min="15" max="15" width="14.875" style="0" customWidth="1"/>
  </cols>
  <sheetData>
    <row r="3" spans="2:11" ht="15.75"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</row>
    <row r="5" spans="1:15" ht="13.5" thickBot="1">
      <c r="A5" s="22"/>
      <c r="B5" s="22"/>
      <c r="C5" s="100" t="s">
        <v>190</v>
      </c>
      <c r="D5" s="22"/>
      <c r="E5" s="125"/>
      <c r="F5" s="124"/>
      <c r="G5" s="124"/>
      <c r="H5" s="22"/>
      <c r="I5" s="22"/>
      <c r="J5" s="22"/>
      <c r="K5" s="22"/>
      <c r="L5" s="22"/>
      <c r="M5" s="22"/>
      <c r="N5" s="100" t="s">
        <v>26</v>
      </c>
      <c r="O5" s="22"/>
    </row>
    <row r="6" spans="1:15" ht="12.75">
      <c r="A6" s="64">
        <v>1</v>
      </c>
      <c r="B6" s="173">
        <v>2</v>
      </c>
      <c r="C6" s="173">
        <v>3</v>
      </c>
      <c r="D6" s="173">
        <v>4</v>
      </c>
      <c r="E6" s="173">
        <v>5</v>
      </c>
      <c r="F6" s="173">
        <v>6</v>
      </c>
      <c r="G6" s="24"/>
      <c r="H6" s="25"/>
      <c r="I6" s="25">
        <v>7</v>
      </c>
      <c r="J6" s="25"/>
      <c r="K6" s="25"/>
      <c r="L6" s="25"/>
      <c r="M6" s="26"/>
      <c r="N6" s="23">
        <v>8</v>
      </c>
      <c r="O6" s="27">
        <v>9</v>
      </c>
    </row>
    <row r="7" spans="1:15" ht="12.75">
      <c r="A7" s="31"/>
      <c r="B7" s="9"/>
      <c r="C7" s="9"/>
      <c r="D7" s="9"/>
      <c r="E7" s="9"/>
      <c r="F7" s="9"/>
      <c r="G7" s="170" t="s">
        <v>113</v>
      </c>
      <c r="H7" s="168"/>
      <c r="I7" s="168"/>
      <c r="J7" s="168"/>
      <c r="K7" s="168"/>
      <c r="L7" s="168"/>
      <c r="M7" s="169"/>
      <c r="N7" s="8"/>
      <c r="O7" s="142"/>
    </row>
    <row r="8" spans="1:15" ht="22.5">
      <c r="A8" s="54" t="s">
        <v>0</v>
      </c>
      <c r="B8" s="167" t="s">
        <v>1</v>
      </c>
      <c r="C8" s="5" t="s">
        <v>4</v>
      </c>
      <c r="D8" s="5" t="s">
        <v>5</v>
      </c>
      <c r="E8" s="5" t="s">
        <v>6</v>
      </c>
      <c r="F8" s="5" t="s">
        <v>7</v>
      </c>
      <c r="G8" s="4" t="s">
        <v>8</v>
      </c>
      <c r="H8" s="7" t="s">
        <v>10</v>
      </c>
      <c r="I8" s="4" t="s">
        <v>13</v>
      </c>
      <c r="J8" s="4" t="s">
        <v>14</v>
      </c>
      <c r="K8" s="4" t="s">
        <v>69</v>
      </c>
      <c r="L8" s="4" t="s">
        <v>17</v>
      </c>
      <c r="M8" s="4" t="s">
        <v>20</v>
      </c>
      <c r="N8" s="4" t="s">
        <v>21</v>
      </c>
      <c r="O8" s="28" t="s">
        <v>22</v>
      </c>
    </row>
    <row r="9" spans="1:15" ht="12.75">
      <c r="A9" s="29"/>
      <c r="B9" s="5" t="s">
        <v>2</v>
      </c>
      <c r="C9" s="5" t="s">
        <v>94</v>
      </c>
      <c r="D9" s="5" t="s">
        <v>92</v>
      </c>
      <c r="E9" s="5" t="s">
        <v>92</v>
      </c>
      <c r="F9" s="5" t="s">
        <v>133</v>
      </c>
      <c r="G9" s="5" t="s">
        <v>9</v>
      </c>
      <c r="H9" s="8" t="s">
        <v>11</v>
      </c>
      <c r="I9" s="5" t="s">
        <v>12</v>
      </c>
      <c r="J9" s="5" t="s">
        <v>115</v>
      </c>
      <c r="K9" s="5" t="s">
        <v>16</v>
      </c>
      <c r="L9" s="5" t="s">
        <v>18</v>
      </c>
      <c r="M9" s="8"/>
      <c r="N9" s="5" t="s">
        <v>91</v>
      </c>
      <c r="O9" s="30" t="s">
        <v>141</v>
      </c>
    </row>
    <row r="10" spans="1:15" ht="12.75">
      <c r="A10" s="29"/>
      <c r="B10" s="5" t="s">
        <v>3</v>
      </c>
      <c r="C10" s="5" t="s">
        <v>92</v>
      </c>
      <c r="D10" s="5"/>
      <c r="E10" s="5"/>
      <c r="F10" s="5" t="s">
        <v>92</v>
      </c>
      <c r="G10" s="5" t="s">
        <v>92</v>
      </c>
      <c r="H10" s="5" t="s">
        <v>114</v>
      </c>
      <c r="I10" s="8"/>
      <c r="J10" s="5" t="s">
        <v>15</v>
      </c>
      <c r="K10" s="8"/>
      <c r="L10" s="5" t="s">
        <v>19</v>
      </c>
      <c r="M10" s="8"/>
      <c r="N10" s="5" t="s">
        <v>140</v>
      </c>
      <c r="O10" s="30" t="s">
        <v>92</v>
      </c>
    </row>
    <row r="11" spans="1:15" ht="12.75">
      <c r="A11" s="31"/>
      <c r="B11" s="9"/>
      <c r="C11" s="6"/>
      <c r="D11" s="9"/>
      <c r="E11" s="9"/>
      <c r="F11" s="6"/>
      <c r="G11" s="6"/>
      <c r="H11" s="165" t="s">
        <v>23</v>
      </c>
      <c r="I11" s="9"/>
      <c r="J11" s="9"/>
      <c r="K11" s="9"/>
      <c r="L11" s="9"/>
      <c r="M11" s="9"/>
      <c r="N11" s="6" t="s">
        <v>92</v>
      </c>
      <c r="O11" s="32"/>
    </row>
    <row r="12" spans="1:15" ht="12.75">
      <c r="A12" s="33"/>
      <c r="B12" s="10"/>
      <c r="C12" s="2"/>
      <c r="D12" s="2"/>
      <c r="E12" s="2"/>
      <c r="F12" s="2"/>
      <c r="G12" s="2"/>
      <c r="H12" s="10"/>
      <c r="I12" s="10"/>
      <c r="J12" s="10"/>
      <c r="K12" s="10"/>
      <c r="L12" s="10"/>
      <c r="M12" s="67"/>
      <c r="N12" s="10"/>
      <c r="O12" s="34"/>
    </row>
    <row r="13" spans="1:15" ht="12.75">
      <c r="A13" s="35">
        <v>1</v>
      </c>
      <c r="B13" s="138" t="s">
        <v>78</v>
      </c>
      <c r="C13" s="5" t="s">
        <v>98</v>
      </c>
      <c r="D13" s="5" t="s">
        <v>134</v>
      </c>
      <c r="E13" s="5" t="s">
        <v>135</v>
      </c>
      <c r="F13" s="188" t="s">
        <v>136</v>
      </c>
      <c r="G13" s="5" t="s">
        <v>170</v>
      </c>
      <c r="H13" s="2"/>
      <c r="I13" s="2"/>
      <c r="J13" s="5" t="s">
        <v>137</v>
      </c>
      <c r="K13" s="2"/>
      <c r="L13" s="2"/>
      <c r="M13" s="5" t="s">
        <v>138</v>
      </c>
      <c r="N13" s="3" t="s">
        <v>93</v>
      </c>
      <c r="O13" s="133" t="s">
        <v>93</v>
      </c>
    </row>
    <row r="14" spans="1:15" ht="12.75">
      <c r="A14" s="29"/>
      <c r="B14" s="2"/>
      <c r="C14" s="15">
        <v>15698766.52</v>
      </c>
      <c r="D14" s="103">
        <v>2034308.71</v>
      </c>
      <c r="E14" s="15">
        <v>2153162.4</v>
      </c>
      <c r="F14" s="199">
        <v>15579912.83</v>
      </c>
      <c r="G14" s="15">
        <v>15053189.42</v>
      </c>
      <c r="H14" s="8" t="s">
        <v>73</v>
      </c>
      <c r="I14" s="8" t="s">
        <v>73</v>
      </c>
      <c r="J14" s="15">
        <v>449270</v>
      </c>
      <c r="K14" s="8" t="s">
        <v>73</v>
      </c>
      <c r="L14" s="8" t="s">
        <v>73</v>
      </c>
      <c r="M14" s="5" t="s">
        <v>70</v>
      </c>
      <c r="N14" s="15">
        <v>15000</v>
      </c>
      <c r="O14" s="200">
        <v>8000</v>
      </c>
    </row>
    <row r="15" spans="1:15" ht="12.75">
      <c r="A15" s="29"/>
      <c r="B15" s="2"/>
      <c r="C15" s="2"/>
      <c r="D15" s="2"/>
      <c r="E15" s="2"/>
      <c r="F15" s="8"/>
      <c r="G15" s="8"/>
      <c r="H15" s="2"/>
      <c r="I15" s="2"/>
      <c r="J15" s="2"/>
      <c r="K15" s="2"/>
      <c r="L15" s="2"/>
      <c r="M15" s="5" t="s">
        <v>139</v>
      </c>
      <c r="N15" s="3" t="s">
        <v>86</v>
      </c>
      <c r="O15" s="133" t="s">
        <v>87</v>
      </c>
    </row>
    <row r="16" spans="1:15" ht="12.75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" t="s">
        <v>71</v>
      </c>
      <c r="N16" s="3" t="s">
        <v>85</v>
      </c>
      <c r="O16" s="133" t="s">
        <v>85</v>
      </c>
    </row>
    <row r="17" spans="1:15" ht="12.75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 t="s">
        <v>72</v>
      </c>
      <c r="N17" s="15">
        <v>85000</v>
      </c>
      <c r="O17" s="200">
        <v>75900</v>
      </c>
    </row>
    <row r="18" spans="1:15" ht="12.75">
      <c r="A18" s="2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v>77453.41</v>
      </c>
      <c r="N18" s="3" t="s">
        <v>88</v>
      </c>
      <c r="O18" s="133" t="s">
        <v>88</v>
      </c>
    </row>
    <row r="19" spans="1:15" ht="12.75">
      <c r="A19" s="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 t="s">
        <v>105</v>
      </c>
      <c r="O19" s="133" t="s">
        <v>89</v>
      </c>
    </row>
    <row r="20" spans="1:15" ht="12.75">
      <c r="A20" s="2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1" t="s">
        <v>101</v>
      </c>
      <c r="N20" s="15">
        <v>10000</v>
      </c>
      <c r="O20" s="200">
        <v>26600</v>
      </c>
    </row>
    <row r="21" spans="1:15" ht="12.75">
      <c r="A21" s="2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 t="s">
        <v>112</v>
      </c>
      <c r="O21" s="133" t="s">
        <v>106</v>
      </c>
    </row>
    <row r="22" spans="1:15" ht="13.5" thickBot="1">
      <c r="A22" s="20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98">
        <v>2500000</v>
      </c>
      <c r="O22" s="202">
        <v>1500000</v>
      </c>
    </row>
    <row r="23" spans="1:15" ht="12.75">
      <c r="A23" s="16"/>
      <c r="B23" s="17"/>
      <c r="C23" s="5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6"/>
      <c r="O23" s="127"/>
    </row>
    <row r="24" spans="1:15" ht="12.75">
      <c r="A24" s="41" t="s">
        <v>24</v>
      </c>
      <c r="B24" s="42"/>
      <c r="C24" s="52" t="str">
        <f>C13</f>
        <v>343,12ha</v>
      </c>
      <c r="D24" s="104" t="str">
        <f>D13</f>
        <v>6,48 ha</v>
      </c>
      <c r="E24" s="104" t="str">
        <f>E13</f>
        <v>17,31 ha</v>
      </c>
      <c r="F24" s="104" t="str">
        <f>F13</f>
        <v>332,29 ha</v>
      </c>
      <c r="G24" s="104" t="str">
        <f>G13</f>
        <v>329,73 ha</v>
      </c>
      <c r="H24" s="106" t="s">
        <v>73</v>
      </c>
      <c r="I24" s="106" t="s">
        <v>73</v>
      </c>
      <c r="J24" s="104" t="str">
        <f>J13</f>
        <v>1,05 ha</v>
      </c>
      <c r="K24" s="106" t="s">
        <v>73</v>
      </c>
      <c r="L24" s="106" t="s">
        <v>73</v>
      </c>
      <c r="M24" s="52" t="str">
        <f>M13</f>
        <v>1,51ha</v>
      </c>
      <c r="N24" s="207"/>
      <c r="O24" s="13"/>
    </row>
    <row r="25" spans="1:15" ht="13.5" thickBot="1">
      <c r="A25" s="18"/>
      <c r="B25" s="19"/>
      <c r="C25" s="91">
        <f>SUM(C14)</f>
        <v>15698766.52</v>
      </c>
      <c r="D25" s="91">
        <f>SUM(D14)</f>
        <v>2034308.71</v>
      </c>
      <c r="E25" s="91">
        <f>SUM(E14)</f>
        <v>2153162.4</v>
      </c>
      <c r="F25" s="91">
        <f>SUM(F14)</f>
        <v>15579912.83</v>
      </c>
      <c r="G25" s="91">
        <f>SUM(G14)</f>
        <v>15053189.42</v>
      </c>
      <c r="H25" s="107" t="s">
        <v>73</v>
      </c>
      <c r="I25" s="107" t="s">
        <v>73</v>
      </c>
      <c r="J25" s="53">
        <f>J14</f>
        <v>449270</v>
      </c>
      <c r="K25" s="107" t="s">
        <v>73</v>
      </c>
      <c r="L25" s="107" t="s">
        <v>73</v>
      </c>
      <c r="M25" s="105">
        <f>M18</f>
        <v>77453.41</v>
      </c>
      <c r="N25" s="208">
        <f>SUM(N14,N17,N20,N22)</f>
        <v>2610000</v>
      </c>
      <c r="O25" s="53">
        <f>SUM(O14,O17,O20,O22)</f>
        <v>1610500</v>
      </c>
    </row>
    <row r="26" spans="1:15" ht="12.75">
      <c r="A26" s="29"/>
      <c r="B26" s="2"/>
      <c r="C26" s="209"/>
      <c r="D26" s="39"/>
      <c r="E26" s="39"/>
      <c r="F26" s="39"/>
      <c r="G26" s="155"/>
      <c r="H26" s="39"/>
      <c r="I26" s="39"/>
      <c r="J26" s="39"/>
      <c r="K26" s="39"/>
      <c r="L26" s="39"/>
      <c r="M26" s="39"/>
      <c r="N26" s="39"/>
      <c r="O26" s="17"/>
    </row>
    <row r="27" spans="1:15" ht="12.75">
      <c r="A27" s="56">
        <v>2</v>
      </c>
      <c r="B27" s="138" t="s">
        <v>79</v>
      </c>
      <c r="D27" s="3"/>
      <c r="E27" s="3"/>
      <c r="F27" s="3"/>
      <c r="G27" s="3"/>
      <c r="H27" s="2"/>
      <c r="I27" s="2"/>
      <c r="J27" s="2"/>
      <c r="K27" s="2"/>
      <c r="L27" s="2"/>
      <c r="M27" s="2"/>
      <c r="N27" s="2"/>
      <c r="O27" s="212"/>
    </row>
    <row r="28" spans="1:15" ht="12.75">
      <c r="A28" s="29"/>
      <c r="B28" s="2"/>
      <c r="C28" s="210"/>
      <c r="D28" s="2"/>
      <c r="E28" s="21"/>
      <c r="F28" s="2"/>
      <c r="G28" s="2"/>
      <c r="H28" s="2"/>
      <c r="I28" s="2"/>
      <c r="J28" s="2"/>
      <c r="K28" s="2"/>
      <c r="L28" s="2"/>
      <c r="M28" s="2"/>
      <c r="N28" s="114"/>
      <c r="O28" s="213"/>
    </row>
    <row r="29" spans="1:15" ht="14.25">
      <c r="A29" s="29"/>
      <c r="B29" s="2"/>
      <c r="C29" s="74" t="s">
        <v>171</v>
      </c>
      <c r="D29" s="113" t="s">
        <v>161</v>
      </c>
      <c r="E29" s="15" t="s">
        <v>162</v>
      </c>
      <c r="F29" s="5" t="s">
        <v>148</v>
      </c>
      <c r="G29" s="21"/>
      <c r="H29" s="8" t="s">
        <v>73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137" t="s">
        <v>77</v>
      </c>
      <c r="O29" s="214" t="s">
        <v>77</v>
      </c>
    </row>
    <row r="30" spans="1:15" ht="12.75">
      <c r="A30" s="29"/>
      <c r="B30" s="3" t="s">
        <v>172</v>
      </c>
      <c r="C30" s="211">
        <v>976654.05</v>
      </c>
      <c r="D30" s="113">
        <v>9471.64</v>
      </c>
      <c r="E30" s="15">
        <v>81781.5</v>
      </c>
      <c r="F30" s="15">
        <v>1087340.43</v>
      </c>
      <c r="G30" s="15">
        <v>1087340.43</v>
      </c>
      <c r="H30" s="8"/>
      <c r="I30" s="8"/>
      <c r="J30" s="8"/>
      <c r="K30" s="8"/>
      <c r="L30" s="8"/>
      <c r="M30" s="8"/>
      <c r="N30" s="113" t="s">
        <v>90</v>
      </c>
      <c r="O30" s="215" t="s">
        <v>97</v>
      </c>
    </row>
    <row r="31" spans="1:15" ht="12.75">
      <c r="A31" s="29"/>
      <c r="B31" s="3"/>
      <c r="C31" s="211"/>
      <c r="D31" s="113"/>
      <c r="E31" s="21"/>
      <c r="F31" s="86"/>
      <c r="G31" s="21"/>
      <c r="H31" s="8"/>
      <c r="I31" s="8"/>
      <c r="J31" s="8"/>
      <c r="K31" s="8"/>
      <c r="L31" s="8"/>
      <c r="M31" s="8"/>
      <c r="N31" s="111">
        <v>56000</v>
      </c>
      <c r="O31" s="200">
        <v>62000</v>
      </c>
    </row>
    <row r="32" spans="1:15" ht="14.25">
      <c r="A32" s="29"/>
      <c r="B32" s="2"/>
      <c r="C32" s="74" t="s">
        <v>174</v>
      </c>
      <c r="D32" s="15" t="s">
        <v>146</v>
      </c>
      <c r="E32" s="15"/>
      <c r="F32" s="15" t="s">
        <v>175</v>
      </c>
      <c r="G32" s="21"/>
      <c r="H32" s="8" t="s">
        <v>73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2"/>
      <c r="O32" s="212"/>
    </row>
    <row r="33" spans="1:15" ht="12.75">
      <c r="A33" s="29"/>
      <c r="B33" s="3" t="s">
        <v>173</v>
      </c>
      <c r="C33" s="211">
        <v>13863569.78</v>
      </c>
      <c r="D33" s="15">
        <v>2246858.36</v>
      </c>
      <c r="E33" s="111">
        <v>0</v>
      </c>
      <c r="F33" s="15">
        <v>15927431.9</v>
      </c>
      <c r="G33" s="15">
        <v>15927431.9</v>
      </c>
      <c r="H33" s="8"/>
      <c r="I33" s="8"/>
      <c r="J33" s="8"/>
      <c r="K33" s="8"/>
      <c r="L33" s="8"/>
      <c r="M33" s="8"/>
      <c r="N33" s="113"/>
      <c r="O33" s="215"/>
    </row>
    <row r="34" spans="1:15" ht="12.75">
      <c r="A34" s="29"/>
      <c r="B34" s="3"/>
      <c r="C34" s="211"/>
      <c r="D34" s="15"/>
      <c r="E34" s="21"/>
      <c r="F34" s="115"/>
      <c r="G34" s="21"/>
      <c r="H34" s="8"/>
      <c r="I34" s="8"/>
      <c r="J34" s="8"/>
      <c r="K34" s="8"/>
      <c r="L34" s="8"/>
      <c r="M34" s="8"/>
      <c r="N34" s="113"/>
      <c r="O34" s="215"/>
    </row>
    <row r="35" spans="1:15" ht="12.75">
      <c r="A35" s="29"/>
      <c r="B35" s="2"/>
      <c r="C35" s="211" t="s">
        <v>146</v>
      </c>
      <c r="D35" s="111"/>
      <c r="E35" s="111"/>
      <c r="F35" s="15" t="s">
        <v>146</v>
      </c>
      <c r="G35" s="21"/>
      <c r="H35" s="8" t="s">
        <v>73</v>
      </c>
      <c r="I35" s="8" t="s">
        <v>73</v>
      </c>
      <c r="J35" s="8" t="s">
        <v>73</v>
      </c>
      <c r="K35" s="8" t="s">
        <v>73</v>
      </c>
      <c r="L35" s="8" t="s">
        <v>73</v>
      </c>
      <c r="M35" s="8" t="s">
        <v>73</v>
      </c>
      <c r="N35" s="2"/>
      <c r="O35" s="216"/>
    </row>
    <row r="36" spans="1:15" ht="12.75">
      <c r="A36" s="29"/>
      <c r="B36" s="3" t="s">
        <v>147</v>
      </c>
      <c r="C36" s="211">
        <v>289203</v>
      </c>
      <c r="D36" s="111">
        <v>0</v>
      </c>
      <c r="E36" s="111">
        <v>0</v>
      </c>
      <c r="F36" s="15">
        <v>289203</v>
      </c>
      <c r="G36" s="15">
        <v>289203</v>
      </c>
      <c r="H36" s="8"/>
      <c r="I36" s="8"/>
      <c r="J36" s="8"/>
      <c r="K36" s="8"/>
      <c r="L36" s="8"/>
      <c r="M36" s="8"/>
      <c r="N36" s="111"/>
      <c r="O36" s="216"/>
    </row>
    <row r="37" spans="1:15" ht="12.75">
      <c r="A37" s="29"/>
      <c r="B37" s="3"/>
      <c r="C37" s="211"/>
      <c r="D37" s="111"/>
      <c r="E37" s="111"/>
      <c r="F37" s="115"/>
      <c r="G37" s="21"/>
      <c r="H37" s="8"/>
      <c r="I37" s="8"/>
      <c r="J37" s="8"/>
      <c r="K37" s="8"/>
      <c r="L37" s="8"/>
      <c r="M37" s="8"/>
      <c r="N37" s="136" t="s">
        <v>123</v>
      </c>
      <c r="O37" s="214" t="s">
        <v>123</v>
      </c>
    </row>
    <row r="38" spans="1:15" ht="14.25">
      <c r="A38" s="29"/>
      <c r="B38" s="2"/>
      <c r="C38" s="211" t="s">
        <v>179</v>
      </c>
      <c r="D38" s="111"/>
      <c r="E38" s="113"/>
      <c r="F38" s="115"/>
      <c r="G38" s="21"/>
      <c r="H38" s="8" t="s">
        <v>73</v>
      </c>
      <c r="I38" s="8" t="s">
        <v>73</v>
      </c>
      <c r="J38" s="8" t="s">
        <v>73</v>
      </c>
      <c r="K38" s="8" t="s">
        <v>73</v>
      </c>
      <c r="L38" s="8" t="s">
        <v>73</v>
      </c>
      <c r="M38" s="8" t="s">
        <v>73</v>
      </c>
      <c r="N38" s="113" t="s">
        <v>126</v>
      </c>
      <c r="O38" s="216" t="s">
        <v>124</v>
      </c>
    </row>
    <row r="39" spans="1:15" ht="12.75">
      <c r="A39" s="29"/>
      <c r="B39" s="3" t="s">
        <v>178</v>
      </c>
      <c r="C39" s="211">
        <v>194056.41</v>
      </c>
      <c r="D39" s="111">
        <v>0</v>
      </c>
      <c r="E39" s="111">
        <v>0</v>
      </c>
      <c r="F39" s="111">
        <v>0</v>
      </c>
      <c r="G39" s="111">
        <v>0</v>
      </c>
      <c r="H39" s="8"/>
      <c r="I39" s="8"/>
      <c r="J39" s="8"/>
      <c r="K39" s="8"/>
      <c r="L39" s="8"/>
      <c r="M39" s="8"/>
      <c r="N39" s="113" t="s">
        <v>125</v>
      </c>
      <c r="O39" s="217" t="s">
        <v>125</v>
      </c>
    </row>
    <row r="40" spans="1:15" ht="12.75">
      <c r="A40" s="29"/>
      <c r="B40" s="3"/>
      <c r="C40" s="211"/>
      <c r="D40" s="111"/>
      <c r="E40" s="113"/>
      <c r="F40" s="115"/>
      <c r="G40" s="21"/>
      <c r="H40" s="8"/>
      <c r="I40" s="8"/>
      <c r="J40" s="8"/>
      <c r="K40" s="8"/>
      <c r="L40" s="8"/>
      <c r="M40" s="8"/>
      <c r="N40" s="15">
        <v>76348</v>
      </c>
      <c r="O40" s="200">
        <v>89400</v>
      </c>
    </row>
    <row r="41" spans="1:15" ht="14.25">
      <c r="A41" s="29"/>
      <c r="B41" s="2"/>
      <c r="C41" s="211" t="s">
        <v>180</v>
      </c>
      <c r="D41" s="15" t="s">
        <v>146</v>
      </c>
      <c r="E41" s="203" t="s">
        <v>162</v>
      </c>
      <c r="F41" s="15" t="s">
        <v>163</v>
      </c>
      <c r="G41" s="21"/>
      <c r="H41" s="8" t="s">
        <v>73</v>
      </c>
      <c r="I41" s="8" t="s">
        <v>73</v>
      </c>
      <c r="J41" s="8" t="s">
        <v>73</v>
      </c>
      <c r="K41" s="8" t="s">
        <v>73</v>
      </c>
      <c r="L41" s="8" t="s">
        <v>73</v>
      </c>
      <c r="M41" s="8" t="s">
        <v>73</v>
      </c>
      <c r="N41" s="136" t="s">
        <v>74</v>
      </c>
      <c r="O41" s="214" t="s">
        <v>74</v>
      </c>
    </row>
    <row r="42" spans="1:15" ht="12.75">
      <c r="A42" s="29"/>
      <c r="B42" s="3" t="s">
        <v>181</v>
      </c>
      <c r="C42" s="211">
        <v>2120626.79</v>
      </c>
      <c r="D42" s="15">
        <v>623746.19</v>
      </c>
      <c r="E42" s="15">
        <v>22095.96</v>
      </c>
      <c r="F42" s="15">
        <v>2916333.43</v>
      </c>
      <c r="G42" s="15">
        <v>2916333.43</v>
      </c>
      <c r="H42" s="2"/>
      <c r="I42" s="2"/>
      <c r="J42" s="2"/>
      <c r="K42" s="2"/>
      <c r="L42" s="2"/>
      <c r="M42" s="2"/>
      <c r="N42" s="166" t="s">
        <v>107</v>
      </c>
      <c r="O42" s="216" t="s">
        <v>107</v>
      </c>
    </row>
    <row r="43" spans="1:15" ht="13.5" thickBot="1">
      <c r="A43" s="29"/>
      <c r="B43" s="2"/>
      <c r="C43" s="210"/>
      <c r="D43" s="109"/>
      <c r="E43" s="2"/>
      <c r="F43" s="2"/>
      <c r="G43" s="2"/>
      <c r="H43" s="2"/>
      <c r="I43" s="2"/>
      <c r="J43" s="2"/>
      <c r="K43" s="2"/>
      <c r="L43" s="2"/>
      <c r="M43" s="2"/>
      <c r="N43" s="152">
        <v>12980</v>
      </c>
      <c r="O43" s="202">
        <v>12000</v>
      </c>
    </row>
    <row r="44" spans="1:15" ht="12.75">
      <c r="A44" s="16"/>
      <c r="B44" s="17"/>
      <c r="C44" s="128"/>
      <c r="D44" s="128"/>
      <c r="E44" s="128"/>
      <c r="F44" s="128"/>
      <c r="G44" s="128"/>
      <c r="H44" s="12"/>
      <c r="I44" s="12"/>
      <c r="J44" s="12"/>
      <c r="K44" s="12"/>
      <c r="L44" s="12"/>
      <c r="M44" s="12"/>
      <c r="N44" s="12"/>
      <c r="O44" s="12"/>
    </row>
    <row r="45" spans="1:15" ht="13.5" thickBot="1">
      <c r="A45" s="43" t="s">
        <v>25</v>
      </c>
      <c r="B45" s="44"/>
      <c r="C45" s="91">
        <f>SUM(C30,C33,C36,C39,C42)</f>
        <v>17444110.03</v>
      </c>
      <c r="D45" s="191">
        <f>SUM(D30,D33,D36,D39,D42)</f>
        <v>2880076.19</v>
      </c>
      <c r="E45" s="191">
        <f>SUM(E30,E33,E42)</f>
        <v>103877.45999999999</v>
      </c>
      <c r="F45" s="191">
        <f>SUM(F30,F33,F36,F42)</f>
        <v>20220308.76</v>
      </c>
      <c r="G45" s="191">
        <f>SUM(G29:G44)</f>
        <v>20220308.76</v>
      </c>
      <c r="H45" s="107" t="s">
        <v>73</v>
      </c>
      <c r="I45" s="107" t="s">
        <v>73</v>
      </c>
      <c r="J45" s="107" t="s">
        <v>73</v>
      </c>
      <c r="K45" s="107" t="s">
        <v>73</v>
      </c>
      <c r="L45" s="107" t="s">
        <v>73</v>
      </c>
      <c r="M45" s="107" t="s">
        <v>73</v>
      </c>
      <c r="N45" s="53">
        <f>SUM(N26:N43)</f>
        <v>145328</v>
      </c>
      <c r="O45" s="53">
        <f>SUM(O31,O40,O43)</f>
        <v>163400</v>
      </c>
    </row>
    <row r="46" spans="4:5" ht="12.75">
      <c r="D46" s="108"/>
      <c r="E46" s="108"/>
    </row>
    <row r="47" ht="25.5" customHeight="1"/>
    <row r="48" ht="13.5" thickBot="1">
      <c r="N48" s="96" t="s">
        <v>27</v>
      </c>
    </row>
    <row r="49" spans="1:15" ht="13.5" thickBot="1">
      <c r="A49" s="46">
        <v>1</v>
      </c>
      <c r="B49" s="46">
        <v>2</v>
      </c>
      <c r="C49" s="45">
        <v>3</v>
      </c>
      <c r="D49" s="45">
        <v>4</v>
      </c>
      <c r="E49" s="45">
        <v>5</v>
      </c>
      <c r="F49" s="45">
        <v>6</v>
      </c>
      <c r="G49" s="47"/>
      <c r="H49" s="48"/>
      <c r="I49" s="48">
        <v>7</v>
      </c>
      <c r="J49" s="48"/>
      <c r="K49" s="48"/>
      <c r="L49" s="48"/>
      <c r="M49" s="49"/>
      <c r="N49" s="45">
        <v>8</v>
      </c>
      <c r="O49" s="45">
        <v>9</v>
      </c>
    </row>
    <row r="50" spans="1:15" ht="12.75">
      <c r="A50" s="218"/>
      <c r="B50" s="15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8"/>
      <c r="O50" s="40"/>
    </row>
    <row r="51" spans="1:15" ht="12.75">
      <c r="A51" s="56">
        <v>3</v>
      </c>
      <c r="B51" s="68" t="s">
        <v>80</v>
      </c>
      <c r="C51" s="2"/>
      <c r="D51" s="2"/>
      <c r="E51" s="8"/>
      <c r="F51" s="2"/>
      <c r="G51" s="3"/>
      <c r="H51" s="2"/>
      <c r="I51" s="2"/>
      <c r="J51" s="2"/>
      <c r="K51" s="2"/>
      <c r="L51" s="2"/>
      <c r="M51" s="2"/>
      <c r="N51" s="20"/>
      <c r="O51" s="133"/>
    </row>
    <row r="52" spans="1:15" ht="12.75">
      <c r="A52" s="35"/>
      <c r="B52" s="5" t="s">
        <v>28</v>
      </c>
      <c r="C52" s="2"/>
      <c r="D52" s="2"/>
      <c r="E52" s="8"/>
      <c r="F52" s="2"/>
      <c r="G52" s="2"/>
      <c r="H52" s="2"/>
      <c r="I52" s="2"/>
      <c r="J52" s="2"/>
      <c r="K52" s="2"/>
      <c r="L52" s="2"/>
      <c r="M52" s="2"/>
      <c r="N52" s="20"/>
      <c r="O52" s="133"/>
    </row>
    <row r="53" spans="1:15" ht="12.75">
      <c r="A53" s="35"/>
      <c r="B53" s="83"/>
      <c r="C53" s="2"/>
      <c r="D53" s="2"/>
      <c r="E53" s="8"/>
      <c r="F53" s="2"/>
      <c r="G53" s="2"/>
      <c r="H53" s="2"/>
      <c r="I53" s="2"/>
      <c r="J53" s="2"/>
      <c r="K53" s="2"/>
      <c r="L53" s="2"/>
      <c r="M53" s="2"/>
      <c r="N53" s="20"/>
      <c r="O53" s="133"/>
    </row>
    <row r="54" spans="1:15" ht="12.75">
      <c r="A54" s="35"/>
      <c r="B54" s="84" t="s">
        <v>29</v>
      </c>
      <c r="C54" s="5" t="s">
        <v>108</v>
      </c>
      <c r="D54" s="114">
        <v>0</v>
      </c>
      <c r="E54" s="175">
        <v>0</v>
      </c>
      <c r="F54" s="5" t="s">
        <v>109</v>
      </c>
      <c r="G54" s="5"/>
      <c r="H54" s="8" t="s">
        <v>73</v>
      </c>
      <c r="I54" s="8" t="s">
        <v>73</v>
      </c>
      <c r="J54" s="8" t="s">
        <v>73</v>
      </c>
      <c r="K54" s="8" t="s">
        <v>73</v>
      </c>
      <c r="L54" s="8" t="s">
        <v>73</v>
      </c>
      <c r="M54" s="8" t="s">
        <v>73</v>
      </c>
      <c r="N54" s="193"/>
      <c r="O54" s="30"/>
    </row>
    <row r="55" spans="1:15" ht="12.75">
      <c r="A55" s="35"/>
      <c r="B55" s="84" t="s">
        <v>30</v>
      </c>
      <c r="C55" s="15">
        <v>7291940.71</v>
      </c>
      <c r="D55" s="114">
        <v>0</v>
      </c>
      <c r="E55" s="111">
        <v>3645</v>
      </c>
      <c r="F55" s="15">
        <v>7288295.71</v>
      </c>
      <c r="G55" s="15">
        <v>7288295.71</v>
      </c>
      <c r="H55" s="8" t="s">
        <v>73</v>
      </c>
      <c r="I55" s="8" t="s">
        <v>73</v>
      </c>
      <c r="J55" s="8" t="s">
        <v>73</v>
      </c>
      <c r="K55" s="8" t="s">
        <v>73</v>
      </c>
      <c r="L55" s="8" t="s">
        <v>73</v>
      </c>
      <c r="M55" s="8" t="s">
        <v>73</v>
      </c>
      <c r="N55" s="148" t="s">
        <v>127</v>
      </c>
      <c r="O55" s="133" t="s">
        <v>129</v>
      </c>
    </row>
    <row r="56" spans="1:15" ht="12.75">
      <c r="A56" s="35"/>
      <c r="B56" s="85"/>
      <c r="C56" s="3"/>
      <c r="D56" s="2"/>
      <c r="E56" s="87"/>
      <c r="F56" s="2"/>
      <c r="G56" s="2"/>
      <c r="H56" s="8"/>
      <c r="I56" s="8"/>
      <c r="J56" s="8"/>
      <c r="K56" s="8"/>
      <c r="L56" s="8"/>
      <c r="M56" s="8"/>
      <c r="N56" s="148" t="s">
        <v>128</v>
      </c>
      <c r="O56" s="133" t="s">
        <v>130</v>
      </c>
    </row>
    <row r="57" spans="1:15" ht="12.75">
      <c r="A57" s="35"/>
      <c r="B57" s="84" t="s">
        <v>31</v>
      </c>
      <c r="C57" s="5" t="s">
        <v>110</v>
      </c>
      <c r="D57" s="111" t="s">
        <v>188</v>
      </c>
      <c r="E57" s="175">
        <v>0</v>
      </c>
      <c r="F57" s="5" t="s">
        <v>189</v>
      </c>
      <c r="G57" s="5"/>
      <c r="H57" s="8" t="s">
        <v>73</v>
      </c>
      <c r="I57" s="8" t="s">
        <v>73</v>
      </c>
      <c r="J57" s="8" t="s">
        <v>73</v>
      </c>
      <c r="K57" s="8" t="s">
        <v>73</v>
      </c>
      <c r="L57" s="8" t="s">
        <v>73</v>
      </c>
      <c r="M57" s="8" t="s">
        <v>73</v>
      </c>
      <c r="N57" s="126">
        <v>43000</v>
      </c>
      <c r="O57" s="140">
        <v>65000</v>
      </c>
    </row>
    <row r="58" spans="1:15" ht="12.75">
      <c r="A58" s="35"/>
      <c r="B58" s="85"/>
      <c r="C58" s="15">
        <v>12680198.44</v>
      </c>
      <c r="D58" s="146">
        <v>260640.12</v>
      </c>
      <c r="E58" s="147">
        <v>0</v>
      </c>
      <c r="F58" s="15">
        <v>12940838.56</v>
      </c>
      <c r="G58" s="15">
        <v>12940838.56</v>
      </c>
      <c r="H58" s="8" t="s">
        <v>73</v>
      </c>
      <c r="I58" s="8" t="s">
        <v>73</v>
      </c>
      <c r="J58" s="8" t="s">
        <v>73</v>
      </c>
      <c r="K58" s="8" t="s">
        <v>73</v>
      </c>
      <c r="L58" s="8" t="s">
        <v>73</v>
      </c>
      <c r="M58" s="8" t="s">
        <v>73</v>
      </c>
      <c r="N58" s="194"/>
      <c r="O58" s="145"/>
    </row>
    <row r="59" spans="1:15" ht="12.75">
      <c r="A59" s="35"/>
      <c r="B59" s="85"/>
      <c r="C59" s="2"/>
      <c r="D59" s="2"/>
      <c r="E59" s="87"/>
      <c r="F59" s="2"/>
      <c r="G59" s="2"/>
      <c r="H59" s="8"/>
      <c r="I59" s="8"/>
      <c r="J59" s="8"/>
      <c r="K59" s="8"/>
      <c r="L59" s="8"/>
      <c r="M59" s="8"/>
      <c r="N59" s="148" t="s">
        <v>156</v>
      </c>
      <c r="O59" s="135" t="s">
        <v>158</v>
      </c>
    </row>
    <row r="60" spans="1:15" ht="12.75">
      <c r="A60" s="35"/>
      <c r="B60" s="84" t="s">
        <v>32</v>
      </c>
      <c r="C60" s="111" t="s">
        <v>149</v>
      </c>
      <c r="D60" s="5" t="s">
        <v>95</v>
      </c>
      <c r="E60" s="147">
        <v>0</v>
      </c>
      <c r="F60" s="111" t="s">
        <v>150</v>
      </c>
      <c r="G60" s="5"/>
      <c r="H60" s="8" t="s">
        <v>73</v>
      </c>
      <c r="I60" s="8" t="s">
        <v>73</v>
      </c>
      <c r="J60" s="8" t="s">
        <v>73</v>
      </c>
      <c r="K60" s="8" t="s">
        <v>73</v>
      </c>
      <c r="L60" s="8" t="s">
        <v>73</v>
      </c>
      <c r="M60" s="8" t="s">
        <v>73</v>
      </c>
      <c r="N60" s="195" t="s">
        <v>157</v>
      </c>
      <c r="O60" s="113" t="s">
        <v>157</v>
      </c>
    </row>
    <row r="61" spans="1:15" ht="12.75">
      <c r="A61" s="35"/>
      <c r="B61" s="85"/>
      <c r="C61" s="15">
        <v>758420.22</v>
      </c>
      <c r="D61" s="15">
        <v>792734.47</v>
      </c>
      <c r="E61" s="147">
        <v>0</v>
      </c>
      <c r="F61" s="111">
        <v>1551154.69</v>
      </c>
      <c r="G61" s="15">
        <v>1551154.69</v>
      </c>
      <c r="H61" s="8" t="s">
        <v>73</v>
      </c>
      <c r="I61" s="8" t="s">
        <v>73</v>
      </c>
      <c r="J61" s="8" t="s">
        <v>73</v>
      </c>
      <c r="K61" s="8" t="s">
        <v>73</v>
      </c>
      <c r="L61" s="8" t="s">
        <v>73</v>
      </c>
      <c r="M61" s="8" t="s">
        <v>73</v>
      </c>
      <c r="N61" s="199">
        <v>8500</v>
      </c>
      <c r="O61" s="135">
        <v>8500</v>
      </c>
    </row>
    <row r="62" spans="1:15" ht="12.75">
      <c r="A62" s="35"/>
      <c r="B62" s="86"/>
      <c r="C62" s="2"/>
      <c r="D62" s="2"/>
      <c r="E62" s="87"/>
      <c r="F62" s="2"/>
      <c r="G62" s="2"/>
      <c r="H62" s="8"/>
      <c r="I62" s="8"/>
      <c r="J62" s="8"/>
      <c r="K62" s="8"/>
      <c r="L62" s="8"/>
      <c r="M62" s="8"/>
      <c r="N62" s="90"/>
      <c r="O62" s="145"/>
    </row>
    <row r="63" spans="1:15" ht="12.75">
      <c r="A63" s="35"/>
      <c r="B63" s="86" t="s">
        <v>33</v>
      </c>
      <c r="C63" s="5" t="s">
        <v>96</v>
      </c>
      <c r="D63" s="5"/>
      <c r="E63" s="175">
        <v>0</v>
      </c>
      <c r="F63" s="5" t="s">
        <v>96</v>
      </c>
      <c r="G63" s="5"/>
      <c r="H63" s="8" t="s">
        <v>73</v>
      </c>
      <c r="I63" s="8" t="s">
        <v>73</v>
      </c>
      <c r="J63" s="8" t="s">
        <v>73</v>
      </c>
      <c r="K63" s="8" t="s">
        <v>73</v>
      </c>
      <c r="L63" s="8" t="s">
        <v>73</v>
      </c>
      <c r="M63" s="8" t="s">
        <v>73</v>
      </c>
      <c r="N63" s="148"/>
      <c r="O63" s="135"/>
    </row>
    <row r="64" spans="1:15" ht="12.75">
      <c r="A64" s="35"/>
      <c r="B64" s="87"/>
      <c r="C64" s="15">
        <v>431543.02</v>
      </c>
      <c r="D64" s="111">
        <v>0</v>
      </c>
      <c r="E64" s="175">
        <v>0</v>
      </c>
      <c r="F64" s="15">
        <v>431543.02</v>
      </c>
      <c r="G64" s="15">
        <v>431543.02</v>
      </c>
      <c r="H64" s="8" t="s">
        <v>73</v>
      </c>
      <c r="I64" s="8" t="s">
        <v>73</v>
      </c>
      <c r="J64" s="8" t="s">
        <v>73</v>
      </c>
      <c r="K64" s="8" t="s">
        <v>73</v>
      </c>
      <c r="L64" s="8" t="s">
        <v>73</v>
      </c>
      <c r="M64" s="8" t="s">
        <v>73</v>
      </c>
      <c r="N64" s="148"/>
      <c r="O64" s="135"/>
    </row>
    <row r="65" spans="1:15" ht="12.75">
      <c r="A65" s="35"/>
      <c r="B65" s="87"/>
      <c r="C65" s="2"/>
      <c r="D65" s="5"/>
      <c r="E65" s="87"/>
      <c r="F65" s="2"/>
      <c r="G65" s="2"/>
      <c r="H65" s="8"/>
      <c r="I65" s="8"/>
      <c r="J65" s="8"/>
      <c r="K65" s="8"/>
      <c r="L65" s="8"/>
      <c r="M65" s="8"/>
      <c r="N65" s="148"/>
      <c r="O65" s="135"/>
    </row>
    <row r="66" spans="1:15" ht="12.75">
      <c r="A66" s="35"/>
      <c r="B66" s="86" t="s">
        <v>34</v>
      </c>
      <c r="C66" s="5" t="s">
        <v>111</v>
      </c>
      <c r="D66" s="111" t="s">
        <v>168</v>
      </c>
      <c r="E66" s="175">
        <v>0</v>
      </c>
      <c r="F66" s="5" t="s">
        <v>169</v>
      </c>
      <c r="G66" s="5"/>
      <c r="H66" s="8" t="s">
        <v>73</v>
      </c>
      <c r="I66" s="8" t="s">
        <v>73</v>
      </c>
      <c r="J66" s="8" t="s">
        <v>73</v>
      </c>
      <c r="K66" s="8" t="s">
        <v>73</v>
      </c>
      <c r="L66" s="8" t="s">
        <v>73</v>
      </c>
      <c r="M66" s="8" t="s">
        <v>73</v>
      </c>
      <c r="N66" s="148"/>
      <c r="O66" s="135"/>
    </row>
    <row r="67" spans="1:15" ht="12.75">
      <c r="A67" s="35"/>
      <c r="B67" s="87"/>
      <c r="C67" s="15">
        <v>6615780.75</v>
      </c>
      <c r="D67" s="111">
        <v>169714.57</v>
      </c>
      <c r="E67" s="175">
        <v>0</v>
      </c>
      <c r="F67" s="15">
        <v>6785495.32</v>
      </c>
      <c r="G67" s="15">
        <v>6785495.32</v>
      </c>
      <c r="H67" s="8" t="s">
        <v>73</v>
      </c>
      <c r="I67" s="8" t="s">
        <v>73</v>
      </c>
      <c r="J67" s="8" t="s">
        <v>73</v>
      </c>
      <c r="K67" s="8" t="s">
        <v>73</v>
      </c>
      <c r="L67" s="8" t="s">
        <v>73</v>
      </c>
      <c r="M67" s="8" t="s">
        <v>73</v>
      </c>
      <c r="N67" s="148"/>
      <c r="O67" s="135"/>
    </row>
    <row r="68" spans="1:15" ht="12.75">
      <c r="A68" s="35"/>
      <c r="B68" s="87"/>
      <c r="C68" s="2"/>
      <c r="D68" s="2"/>
      <c r="E68" s="87"/>
      <c r="F68" s="2"/>
      <c r="G68" s="2"/>
      <c r="H68" s="8"/>
      <c r="I68" s="8"/>
      <c r="J68" s="8"/>
      <c r="K68" s="8"/>
      <c r="L68" s="8"/>
      <c r="M68" s="8"/>
      <c r="N68" s="148"/>
      <c r="O68" s="135"/>
    </row>
    <row r="69" spans="1:15" ht="12.75">
      <c r="A69" s="35"/>
      <c r="B69" s="86" t="s">
        <v>35</v>
      </c>
      <c r="C69" s="15">
        <v>3747696.26</v>
      </c>
      <c r="D69" s="21">
        <v>1292664.71</v>
      </c>
      <c r="E69" s="147">
        <v>41126.12</v>
      </c>
      <c r="F69" s="15">
        <v>4999234.85</v>
      </c>
      <c r="G69" s="15">
        <v>4999234.85</v>
      </c>
      <c r="H69" s="8" t="s">
        <v>73</v>
      </c>
      <c r="I69" s="8" t="s">
        <v>73</v>
      </c>
      <c r="J69" s="8" t="s">
        <v>73</v>
      </c>
      <c r="K69" s="8" t="s">
        <v>73</v>
      </c>
      <c r="L69" s="8" t="s">
        <v>73</v>
      </c>
      <c r="M69" s="8" t="s">
        <v>73</v>
      </c>
      <c r="N69" s="148"/>
      <c r="O69" s="135"/>
    </row>
    <row r="70" spans="1:15" ht="13.5" thickBot="1">
      <c r="A70" s="201"/>
      <c r="B70" s="37"/>
      <c r="C70" s="37"/>
      <c r="D70" s="37"/>
      <c r="E70" s="37"/>
      <c r="F70" s="219"/>
      <c r="G70" s="198"/>
      <c r="H70" s="82"/>
      <c r="I70" s="82"/>
      <c r="J70" s="82"/>
      <c r="K70" s="82"/>
      <c r="L70" s="82"/>
      <c r="M70" s="82"/>
      <c r="N70" s="220"/>
      <c r="O70" s="196"/>
    </row>
    <row r="71" spans="1:15" ht="12.75">
      <c r="A71" s="16"/>
      <c r="B71" s="17"/>
      <c r="C71" s="12"/>
      <c r="D71" s="12"/>
      <c r="E71" s="12"/>
      <c r="F71" s="116"/>
      <c r="G71" s="117"/>
      <c r="H71" s="118"/>
      <c r="I71" s="118"/>
      <c r="J71" s="118"/>
      <c r="K71" s="118"/>
      <c r="L71" s="118"/>
      <c r="M71" s="118"/>
      <c r="N71" s="12"/>
      <c r="O71" s="12"/>
    </row>
    <row r="72" spans="1:15" ht="13.5" thickBot="1">
      <c r="A72" s="43" t="s">
        <v>36</v>
      </c>
      <c r="B72" s="19"/>
      <c r="C72" s="91">
        <f>SUM(C55,C58,C61,C64,C67,C69)</f>
        <v>31525579.4</v>
      </c>
      <c r="D72" s="191">
        <f>SUM(D55,D58,D61,D67,D64,D69)</f>
        <v>2515753.87</v>
      </c>
      <c r="E72" s="192">
        <f>SUM(E55,E58,E61,E64,E67,E69)</f>
        <v>44771.12</v>
      </c>
      <c r="F72" s="91">
        <f>SUM(F55,F58,F61,F64,F67,F69)</f>
        <v>33996562.15</v>
      </c>
      <c r="G72" s="91">
        <f>SUM(G55,G58,G61,G64,G67,G69)</f>
        <v>33996562.15</v>
      </c>
      <c r="H72" s="107" t="s">
        <v>73</v>
      </c>
      <c r="I72" s="107" t="s">
        <v>73</v>
      </c>
      <c r="J72" s="107" t="s">
        <v>73</v>
      </c>
      <c r="K72" s="107" t="s">
        <v>73</v>
      </c>
      <c r="L72" s="107" t="s">
        <v>73</v>
      </c>
      <c r="M72" s="107" t="s">
        <v>73</v>
      </c>
      <c r="N72" s="53">
        <f>SUM(N50:N70)</f>
        <v>51500</v>
      </c>
      <c r="O72" s="53">
        <f>SUM(O50:O70)</f>
        <v>73500</v>
      </c>
    </row>
    <row r="73" spans="1:15" ht="12.75">
      <c r="A73" s="35"/>
      <c r="B73" s="5"/>
      <c r="C73" s="3"/>
      <c r="D73" s="20"/>
      <c r="E73" s="3"/>
      <c r="F73" s="3"/>
      <c r="G73" s="3"/>
      <c r="H73" s="3"/>
      <c r="I73" s="3"/>
      <c r="J73" s="3"/>
      <c r="K73" s="3"/>
      <c r="L73" s="3"/>
      <c r="M73" s="3"/>
      <c r="N73" s="2"/>
      <c r="O73" s="36"/>
    </row>
    <row r="74" spans="1:15" ht="12.75">
      <c r="A74" s="56">
        <v>4</v>
      </c>
      <c r="B74" s="68" t="s">
        <v>37</v>
      </c>
      <c r="C74" s="3"/>
      <c r="D74" s="20"/>
      <c r="E74" s="3"/>
      <c r="F74" s="3"/>
      <c r="G74" s="3"/>
      <c r="H74" s="3"/>
      <c r="I74" s="3"/>
      <c r="J74" s="3"/>
      <c r="K74" s="3"/>
      <c r="L74" s="3"/>
      <c r="M74" s="3"/>
      <c r="N74" s="2"/>
      <c r="O74" s="36"/>
    </row>
    <row r="75" spans="1:15" ht="12.75">
      <c r="A75" s="35"/>
      <c r="B75" s="5" t="s">
        <v>38</v>
      </c>
      <c r="C75" s="15">
        <v>365347.77</v>
      </c>
      <c r="D75" s="148">
        <v>12383</v>
      </c>
      <c r="E75" s="113">
        <v>10714.51</v>
      </c>
      <c r="F75" s="189">
        <v>367016.26</v>
      </c>
      <c r="G75" s="15">
        <v>367016.26</v>
      </c>
      <c r="H75" s="5" t="s">
        <v>73</v>
      </c>
      <c r="I75" s="5" t="s">
        <v>73</v>
      </c>
      <c r="J75" s="5" t="s">
        <v>73</v>
      </c>
      <c r="K75" s="5" t="s">
        <v>73</v>
      </c>
      <c r="L75" s="5" t="s">
        <v>73</v>
      </c>
      <c r="M75" s="5" t="s">
        <v>73</v>
      </c>
      <c r="N75" s="8" t="s">
        <v>73</v>
      </c>
      <c r="O75" s="142" t="s">
        <v>73</v>
      </c>
    </row>
    <row r="76" spans="1:15" ht="12.75">
      <c r="A76" s="69"/>
      <c r="B76" s="6"/>
      <c r="C76" s="149"/>
      <c r="D76" s="150"/>
      <c r="E76" s="149"/>
      <c r="F76" s="149"/>
      <c r="G76" s="149"/>
      <c r="H76" s="149"/>
      <c r="I76" s="149"/>
      <c r="J76" s="149"/>
      <c r="K76" s="149"/>
      <c r="L76" s="149"/>
      <c r="M76" s="149"/>
      <c r="N76" s="50"/>
      <c r="O76" s="55"/>
    </row>
    <row r="77" spans="1:15" ht="12.75">
      <c r="A77" s="66"/>
      <c r="B77" s="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0"/>
      <c r="O77" s="34"/>
    </row>
    <row r="78" spans="1:15" ht="12.75">
      <c r="A78" s="56">
        <v>5</v>
      </c>
      <c r="B78" s="68" t="s">
        <v>42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/>
      <c r="O78" s="36"/>
    </row>
    <row r="79" spans="1:15" ht="12.75">
      <c r="A79" s="35"/>
      <c r="B79" s="5" t="s">
        <v>53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5" t="s">
        <v>99</v>
      </c>
      <c r="N79" s="2"/>
      <c r="O79" s="36"/>
    </row>
    <row r="80" spans="1:15" ht="12.75">
      <c r="A80" s="35"/>
      <c r="B80" s="5" t="s">
        <v>40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5" t="s">
        <v>100</v>
      </c>
      <c r="N80" s="2"/>
      <c r="O80" s="36"/>
    </row>
    <row r="81" spans="1:15" ht="12.75">
      <c r="A81" s="35"/>
      <c r="B81" s="5" t="s">
        <v>41</v>
      </c>
      <c r="C81" s="15">
        <v>651171.44</v>
      </c>
      <c r="D81" s="111">
        <v>29040.22</v>
      </c>
      <c r="E81" s="15">
        <v>19435.32</v>
      </c>
      <c r="F81" s="15">
        <v>660776.34</v>
      </c>
      <c r="G81" s="15">
        <v>550375.38</v>
      </c>
      <c r="H81" s="5" t="s">
        <v>73</v>
      </c>
      <c r="I81" s="5" t="s">
        <v>73</v>
      </c>
      <c r="J81" s="5" t="s">
        <v>73</v>
      </c>
      <c r="K81" s="5" t="s">
        <v>73</v>
      </c>
      <c r="L81" s="5" t="s">
        <v>73</v>
      </c>
      <c r="M81" s="15">
        <v>110400.96</v>
      </c>
      <c r="N81" s="5" t="s">
        <v>73</v>
      </c>
      <c r="O81" s="30" t="s">
        <v>73</v>
      </c>
    </row>
    <row r="82" spans="1:15" ht="12.75">
      <c r="A82" s="69"/>
      <c r="B82" s="6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6"/>
      <c r="O82" s="32"/>
    </row>
    <row r="83" spans="1:15" ht="12.75">
      <c r="A83" s="66"/>
      <c r="B83" s="4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4"/>
      <c r="O83" s="28"/>
    </row>
    <row r="84" spans="1:15" ht="12.75">
      <c r="A84" s="56">
        <v>6</v>
      </c>
      <c r="B84" s="68" t="s">
        <v>39</v>
      </c>
      <c r="C84" s="3"/>
      <c r="D84" s="119"/>
      <c r="E84" s="119"/>
      <c r="F84" s="119"/>
      <c r="G84" s="119"/>
      <c r="H84" s="3"/>
      <c r="I84" s="3"/>
      <c r="J84" s="3"/>
      <c r="K84" s="3"/>
      <c r="L84" s="3"/>
      <c r="M84" s="3"/>
      <c r="N84" s="5"/>
      <c r="O84" s="30"/>
    </row>
    <row r="85" spans="1:15" ht="12.75">
      <c r="A85" s="56"/>
      <c r="B85" s="5" t="s">
        <v>81</v>
      </c>
      <c r="C85" s="119">
        <v>270949.4</v>
      </c>
      <c r="D85" s="111">
        <v>0</v>
      </c>
      <c r="E85" s="111">
        <v>0</v>
      </c>
      <c r="F85" s="119">
        <v>270949.4</v>
      </c>
      <c r="G85" s="119">
        <v>270949.4</v>
      </c>
      <c r="H85" s="5" t="s">
        <v>73</v>
      </c>
      <c r="I85" s="5" t="s">
        <v>73</v>
      </c>
      <c r="J85" s="5" t="s">
        <v>73</v>
      </c>
      <c r="K85" s="5" t="s">
        <v>73</v>
      </c>
      <c r="L85" s="5" t="s">
        <v>73</v>
      </c>
      <c r="M85" s="5" t="s">
        <v>73</v>
      </c>
      <c r="N85" s="5" t="s">
        <v>73</v>
      </c>
      <c r="O85" s="30" t="s">
        <v>73</v>
      </c>
    </row>
    <row r="86" spans="1:15" ht="12.75">
      <c r="A86" s="56"/>
      <c r="B86" s="5" t="s">
        <v>82</v>
      </c>
      <c r="C86" s="3"/>
      <c r="D86" s="111"/>
      <c r="E86" s="112"/>
      <c r="F86" s="119"/>
      <c r="G86" s="120"/>
      <c r="H86" s="6"/>
      <c r="I86" s="6"/>
      <c r="J86" s="6"/>
      <c r="K86" s="6"/>
      <c r="L86" s="6"/>
      <c r="M86" s="6"/>
      <c r="N86" s="6"/>
      <c r="O86" s="32"/>
    </row>
    <row r="87" spans="1:15" ht="12.75">
      <c r="A87" s="80"/>
      <c r="B87" s="4"/>
      <c r="C87" s="151"/>
      <c r="D87" s="110"/>
      <c r="E87" s="110"/>
      <c r="F87" s="121"/>
      <c r="G87" s="121"/>
      <c r="H87" s="4"/>
      <c r="I87" s="4"/>
      <c r="J87" s="4"/>
      <c r="K87" s="4"/>
      <c r="L87" s="4"/>
      <c r="M87" s="4"/>
      <c r="N87" s="4"/>
      <c r="O87" s="28"/>
    </row>
    <row r="88" spans="1:15" ht="12.75">
      <c r="A88" s="56">
        <v>7</v>
      </c>
      <c r="B88" s="68" t="s">
        <v>43</v>
      </c>
      <c r="C88" s="3"/>
      <c r="D88" s="111"/>
      <c r="E88" s="111"/>
      <c r="F88" s="119"/>
      <c r="G88" s="119"/>
      <c r="H88" s="5"/>
      <c r="I88" s="5"/>
      <c r="J88" s="5"/>
      <c r="K88" s="5"/>
      <c r="L88" s="5"/>
      <c r="M88" s="5"/>
      <c r="N88" s="5"/>
      <c r="O88" s="30"/>
    </row>
    <row r="89" spans="1:15" ht="12.75">
      <c r="A89" s="56"/>
      <c r="B89" s="5" t="s">
        <v>44</v>
      </c>
      <c r="C89" s="119">
        <v>1637412.54</v>
      </c>
      <c r="D89" s="111">
        <v>28134.49</v>
      </c>
      <c r="E89" s="111">
        <v>30186</v>
      </c>
      <c r="F89" s="119">
        <v>1635361.03</v>
      </c>
      <c r="G89" s="119">
        <v>1635361.03</v>
      </c>
      <c r="H89" s="5" t="s">
        <v>73</v>
      </c>
      <c r="I89" s="5" t="s">
        <v>73</v>
      </c>
      <c r="J89" s="5" t="s">
        <v>73</v>
      </c>
      <c r="K89" s="5" t="s">
        <v>73</v>
      </c>
      <c r="L89" s="5" t="s">
        <v>73</v>
      </c>
      <c r="M89" s="5" t="s">
        <v>73</v>
      </c>
      <c r="N89" s="5" t="s">
        <v>73</v>
      </c>
      <c r="O89" s="30" t="s">
        <v>73</v>
      </c>
    </row>
    <row r="90" spans="1:15" ht="13.5" thickBot="1">
      <c r="A90" s="81"/>
      <c r="B90" s="143"/>
      <c r="C90" s="134"/>
      <c r="D90" s="152"/>
      <c r="E90" s="152"/>
      <c r="F90" s="152"/>
      <c r="G90" s="152"/>
      <c r="H90" s="134"/>
      <c r="I90" s="134"/>
      <c r="J90" s="134"/>
      <c r="K90" s="134"/>
      <c r="L90" s="134"/>
      <c r="M90" s="134"/>
      <c r="N90" s="143"/>
      <c r="O90" s="144"/>
    </row>
    <row r="91" spans="1:15" ht="12.75">
      <c r="A91" s="89"/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90"/>
      <c r="O91" s="90"/>
    </row>
    <row r="92" spans="2:13" ht="12.7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ht="13.5" thickBot="1">
      <c r="N93" s="96" t="s">
        <v>45</v>
      </c>
    </row>
    <row r="94" spans="1:15" ht="13.5" thickBot="1">
      <c r="A94" s="57">
        <v>1</v>
      </c>
      <c r="B94" s="58">
        <v>2</v>
      </c>
      <c r="C94" s="59">
        <v>3</v>
      </c>
      <c r="D94" s="59">
        <v>4</v>
      </c>
      <c r="E94" s="59">
        <v>5</v>
      </c>
      <c r="F94" s="60">
        <v>6</v>
      </c>
      <c r="G94" s="61"/>
      <c r="H94" s="48"/>
      <c r="I94" s="48">
        <v>7</v>
      </c>
      <c r="J94" s="48"/>
      <c r="K94" s="48"/>
      <c r="L94" s="48"/>
      <c r="M94" s="62"/>
      <c r="N94" s="59">
        <v>8</v>
      </c>
      <c r="O94" s="63">
        <v>9</v>
      </c>
    </row>
    <row r="95" spans="1:15" ht="12.75">
      <c r="A95" s="8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55"/>
      <c r="O95" s="156"/>
    </row>
    <row r="96" spans="1:15" ht="14.25">
      <c r="A96" s="5">
        <v>8</v>
      </c>
      <c r="B96" s="68" t="s">
        <v>46</v>
      </c>
      <c r="C96" s="5" t="s">
        <v>183</v>
      </c>
      <c r="D96" s="5" t="s">
        <v>155</v>
      </c>
      <c r="E96" s="5"/>
      <c r="F96" s="5" t="s">
        <v>143</v>
      </c>
      <c r="G96" s="3"/>
      <c r="H96" s="3"/>
      <c r="I96" s="3"/>
      <c r="J96" s="3"/>
      <c r="K96" s="3"/>
      <c r="L96" s="3"/>
      <c r="M96" s="3"/>
      <c r="N96" s="3" t="s">
        <v>75</v>
      </c>
      <c r="O96" s="139" t="s">
        <v>75</v>
      </c>
    </row>
    <row r="97" spans="1:15" ht="12.75">
      <c r="A97" s="8"/>
      <c r="B97" s="5" t="s">
        <v>47</v>
      </c>
      <c r="C97" s="15">
        <v>476091.6</v>
      </c>
      <c r="D97" s="113">
        <v>160797.5</v>
      </c>
      <c r="E97" s="113">
        <v>0</v>
      </c>
      <c r="F97" s="15">
        <v>636889.1</v>
      </c>
      <c r="G97" s="15">
        <v>636889.1</v>
      </c>
      <c r="H97" s="5" t="s">
        <v>73</v>
      </c>
      <c r="I97" s="5" t="s">
        <v>73</v>
      </c>
      <c r="J97" s="5" t="s">
        <v>73</v>
      </c>
      <c r="K97" s="5" t="s">
        <v>73</v>
      </c>
      <c r="L97" s="5" t="s">
        <v>73</v>
      </c>
      <c r="M97" s="5" t="s">
        <v>73</v>
      </c>
      <c r="N97" s="3" t="s">
        <v>76</v>
      </c>
      <c r="O97" s="139" t="s">
        <v>76</v>
      </c>
    </row>
    <row r="98" spans="1:15" ht="12.75">
      <c r="A98" s="9"/>
      <c r="B98" s="9"/>
      <c r="C98" s="149"/>
      <c r="D98" s="157"/>
      <c r="E98" s="157"/>
      <c r="F98" s="122"/>
      <c r="G98" s="122"/>
      <c r="H98" s="6"/>
      <c r="I98" s="6"/>
      <c r="J98" s="6"/>
      <c r="K98" s="6"/>
      <c r="L98" s="6"/>
      <c r="M98" s="6"/>
      <c r="N98" s="122">
        <v>20500</v>
      </c>
      <c r="O98" s="141">
        <v>20500</v>
      </c>
    </row>
    <row r="99" spans="1:15" ht="12.75">
      <c r="A99" s="67"/>
      <c r="B99" s="67"/>
      <c r="C99" s="151"/>
      <c r="D99" s="158"/>
      <c r="E99" s="158"/>
      <c r="F99" s="123"/>
      <c r="G99" s="123"/>
      <c r="H99" s="4"/>
      <c r="I99" s="4"/>
      <c r="J99" s="4"/>
      <c r="K99" s="4"/>
      <c r="L99" s="4"/>
      <c r="M99" s="4"/>
      <c r="N99" s="151"/>
      <c r="O99" s="159"/>
    </row>
    <row r="100" spans="1:15" ht="12.75">
      <c r="A100" s="5">
        <v>9</v>
      </c>
      <c r="B100" s="68" t="s">
        <v>48</v>
      </c>
      <c r="C100" s="3"/>
      <c r="D100" s="113"/>
      <c r="E100" s="113"/>
      <c r="F100" s="15"/>
      <c r="G100" s="15"/>
      <c r="H100" s="5"/>
      <c r="I100" s="5"/>
      <c r="J100" s="5"/>
      <c r="K100" s="5"/>
      <c r="L100" s="5"/>
      <c r="M100" s="5"/>
      <c r="N100" s="3"/>
      <c r="O100" s="139"/>
    </row>
    <row r="101" spans="1:15" ht="12.75">
      <c r="A101" s="8"/>
      <c r="B101" s="5" t="s">
        <v>55</v>
      </c>
      <c r="C101" s="3"/>
      <c r="D101" s="113"/>
      <c r="E101" s="113"/>
      <c r="F101" s="15"/>
      <c r="G101" s="15"/>
      <c r="H101" s="5"/>
      <c r="I101" s="5"/>
      <c r="J101" s="5"/>
      <c r="K101" s="5"/>
      <c r="L101" s="5"/>
      <c r="M101" s="5"/>
      <c r="N101" s="5" t="s">
        <v>73</v>
      </c>
      <c r="O101" s="160" t="s">
        <v>73</v>
      </c>
    </row>
    <row r="102" spans="1:15" ht="12.75">
      <c r="A102" s="8"/>
      <c r="B102" s="5" t="s">
        <v>103</v>
      </c>
      <c r="C102" s="15">
        <v>84850.63</v>
      </c>
      <c r="D102" s="113">
        <v>284591.48</v>
      </c>
      <c r="E102" s="113">
        <v>35732.27</v>
      </c>
      <c r="F102" s="15">
        <v>333709.84</v>
      </c>
      <c r="G102" s="15">
        <v>333709.84</v>
      </c>
      <c r="H102" s="5" t="s">
        <v>73</v>
      </c>
      <c r="I102" s="5" t="s">
        <v>73</v>
      </c>
      <c r="J102" s="5" t="s">
        <v>73</v>
      </c>
      <c r="K102" s="5" t="s">
        <v>73</v>
      </c>
      <c r="L102" s="5" t="s">
        <v>73</v>
      </c>
      <c r="M102" s="5" t="s">
        <v>73</v>
      </c>
      <c r="N102" s="15"/>
      <c r="O102" s="160"/>
    </row>
    <row r="103" spans="1:15" ht="13.5" thickBot="1">
      <c r="A103" s="8"/>
      <c r="B103" s="5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134"/>
      <c r="O103" s="161"/>
    </row>
    <row r="104" spans="1:15" ht="12.75">
      <c r="A104" s="76" t="s">
        <v>191</v>
      </c>
      <c r="B104" s="77"/>
      <c r="C104" s="127"/>
      <c r="D104" s="127"/>
      <c r="E104" s="127"/>
      <c r="F104" s="127"/>
      <c r="G104" s="127"/>
      <c r="H104" s="128"/>
      <c r="I104" s="128"/>
      <c r="J104" s="128"/>
      <c r="K104" s="128"/>
      <c r="L104" s="128"/>
      <c r="M104" s="128"/>
      <c r="N104" s="127"/>
      <c r="O104" s="127"/>
    </row>
    <row r="105" spans="1:15" ht="13.5" thickBot="1">
      <c r="A105" s="78" t="s">
        <v>49</v>
      </c>
      <c r="B105" s="79"/>
      <c r="C105" s="91">
        <f>SUM(C25,C45,C72,C75,C81,C85,C89,C97,C102)</f>
        <v>68154279.33</v>
      </c>
      <c r="D105" s="91">
        <f>SUM(D25,D45,D72,D75,D81,D85,D89,D97,D102)</f>
        <v>7945085.460000001</v>
      </c>
      <c r="E105" s="91">
        <f>SUM(E25,E45,E72,E75,E81,E85,E89,E97,E102)</f>
        <v>2397879.0799999996</v>
      </c>
      <c r="F105" s="91">
        <f>SUM(F25,F45,F72,F75,F81,F85,F89,F97,F102)</f>
        <v>73701485.71000002</v>
      </c>
      <c r="G105" s="91">
        <f>SUM(G25,G45,G72,G75,G81,G85,G89,G97,G102)</f>
        <v>73064361.34</v>
      </c>
      <c r="H105" s="132" t="s">
        <v>73</v>
      </c>
      <c r="I105" s="132" t="s">
        <v>73</v>
      </c>
      <c r="J105" s="132" t="s">
        <v>73</v>
      </c>
      <c r="K105" s="132" t="s">
        <v>73</v>
      </c>
      <c r="L105" s="132" t="s">
        <v>73</v>
      </c>
      <c r="M105" s="91">
        <f>SUM(M25,M81)</f>
        <v>187854.37</v>
      </c>
      <c r="N105" s="91">
        <f>SUM(N25,N45,N72,N98)</f>
        <v>2827328</v>
      </c>
      <c r="O105" s="91">
        <f>SUM(O25,O45,O72,O98)</f>
        <v>1867900</v>
      </c>
    </row>
    <row r="106" ht="13.5" thickBot="1">
      <c r="E106" s="96" t="s">
        <v>192</v>
      </c>
    </row>
    <row r="107" spans="1:15" ht="12.75">
      <c r="A107" s="64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0"/>
    </row>
    <row r="108" spans="1:15" ht="12.75">
      <c r="A108" s="56">
        <v>10</v>
      </c>
      <c r="B108" s="68" t="s">
        <v>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6"/>
    </row>
    <row r="109" spans="1:15" ht="12.75">
      <c r="A109" s="56"/>
      <c r="B109" s="5" t="s">
        <v>65</v>
      </c>
      <c r="C109" s="15">
        <v>9200</v>
      </c>
      <c r="D109" s="111">
        <v>0</v>
      </c>
      <c r="E109" s="111">
        <v>0</v>
      </c>
      <c r="F109" s="15">
        <v>9200</v>
      </c>
      <c r="G109" s="15">
        <v>9200</v>
      </c>
      <c r="H109" s="5" t="s">
        <v>73</v>
      </c>
      <c r="I109" s="5" t="s">
        <v>73</v>
      </c>
      <c r="J109" s="5" t="s">
        <v>73</v>
      </c>
      <c r="K109" s="5" t="s">
        <v>73</v>
      </c>
      <c r="L109" s="5" t="s">
        <v>73</v>
      </c>
      <c r="M109" s="5" t="s">
        <v>73</v>
      </c>
      <c r="N109" s="5" t="s">
        <v>73</v>
      </c>
      <c r="O109" s="30" t="s">
        <v>73</v>
      </c>
    </row>
    <row r="110" spans="1:15" ht="12.75">
      <c r="A110" s="69"/>
      <c r="B110" s="6" t="s">
        <v>66</v>
      </c>
      <c r="C110" s="14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2"/>
    </row>
    <row r="111" spans="1:15" ht="12.75">
      <c r="A111" s="66"/>
      <c r="B111" s="67"/>
      <c r="C111" s="15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28"/>
    </row>
    <row r="112" spans="1:15" ht="12.75">
      <c r="A112" s="56">
        <v>11</v>
      </c>
      <c r="B112" s="68" t="s">
        <v>51</v>
      </c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0"/>
    </row>
    <row r="113" spans="1:15" ht="12.75">
      <c r="A113" s="56"/>
      <c r="B113" s="5" t="s">
        <v>38</v>
      </c>
      <c r="C113" s="15">
        <v>15582.11</v>
      </c>
      <c r="D113" s="111">
        <v>2530</v>
      </c>
      <c r="E113" s="111">
        <v>0</v>
      </c>
      <c r="F113" s="15">
        <v>18112.11</v>
      </c>
      <c r="G113" s="15">
        <v>18112.11</v>
      </c>
      <c r="H113" s="5" t="s">
        <v>73</v>
      </c>
      <c r="I113" s="5" t="s">
        <v>73</v>
      </c>
      <c r="J113" s="5" t="s">
        <v>73</v>
      </c>
      <c r="K113" s="5" t="s">
        <v>73</v>
      </c>
      <c r="L113" s="5" t="s">
        <v>73</v>
      </c>
      <c r="M113" s="5" t="s">
        <v>73</v>
      </c>
      <c r="N113" s="5" t="s">
        <v>73</v>
      </c>
      <c r="O113" s="30" t="s">
        <v>73</v>
      </c>
    </row>
    <row r="114" spans="1:15" ht="12.75">
      <c r="A114" s="69"/>
      <c r="B114" s="9"/>
      <c r="C114" s="149"/>
      <c r="D114" s="6"/>
      <c r="E114" s="6"/>
      <c r="F114" s="6"/>
      <c r="G114" s="6"/>
      <c r="H114" s="50"/>
      <c r="I114" s="50"/>
      <c r="J114" s="50"/>
      <c r="K114" s="50"/>
      <c r="L114" s="50"/>
      <c r="M114" s="50"/>
      <c r="N114" s="6"/>
      <c r="O114" s="32"/>
    </row>
    <row r="115" spans="1:15" ht="12.75">
      <c r="A115" s="66"/>
      <c r="B115" s="72"/>
      <c r="C115" s="151"/>
      <c r="D115" s="4"/>
      <c r="E115" s="4"/>
      <c r="F115" s="4"/>
      <c r="G115" s="4"/>
      <c r="H115" s="10"/>
      <c r="I115" s="10"/>
      <c r="J115" s="10"/>
      <c r="K115" s="10"/>
      <c r="L115" s="10"/>
      <c r="M115" s="10"/>
      <c r="N115" s="4"/>
      <c r="O115" s="28"/>
    </row>
    <row r="116" spans="1:15" ht="12.75">
      <c r="A116" s="56">
        <v>12</v>
      </c>
      <c r="B116" s="73" t="s">
        <v>52</v>
      </c>
      <c r="C116" s="3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5"/>
      <c r="O116" s="30"/>
    </row>
    <row r="117" spans="1:15" ht="12.75">
      <c r="A117" s="56"/>
      <c r="B117" s="74" t="s">
        <v>53</v>
      </c>
      <c r="C117" s="3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5"/>
      <c r="O117" s="30"/>
    </row>
    <row r="118" spans="1:15" ht="12.75">
      <c r="A118" s="35"/>
      <c r="B118" s="74" t="s">
        <v>83</v>
      </c>
      <c r="C118" s="15">
        <v>133537.2</v>
      </c>
      <c r="D118" s="15">
        <v>32812.36</v>
      </c>
      <c r="E118" s="111">
        <v>8476.99</v>
      </c>
      <c r="F118" s="15">
        <v>157872.57</v>
      </c>
      <c r="G118" s="15">
        <v>157872.57</v>
      </c>
      <c r="H118" s="5" t="s">
        <v>73</v>
      </c>
      <c r="I118" s="5" t="s">
        <v>73</v>
      </c>
      <c r="J118" s="5" t="s">
        <v>73</v>
      </c>
      <c r="K118" s="5" t="s">
        <v>73</v>
      </c>
      <c r="L118" s="5" t="s">
        <v>73</v>
      </c>
      <c r="M118" s="5" t="s">
        <v>73</v>
      </c>
      <c r="N118" s="5" t="s">
        <v>73</v>
      </c>
      <c r="O118" s="30" t="s">
        <v>73</v>
      </c>
    </row>
    <row r="119" spans="1:15" ht="12.75">
      <c r="A119" s="69"/>
      <c r="B119" s="75"/>
      <c r="C119" s="149"/>
      <c r="D119" s="149"/>
      <c r="E119" s="149"/>
      <c r="F119" s="149"/>
      <c r="G119" s="149"/>
      <c r="H119" s="6"/>
      <c r="I119" s="6"/>
      <c r="J119" s="6"/>
      <c r="K119" s="6"/>
      <c r="L119" s="6"/>
      <c r="M119" s="6"/>
      <c r="N119" s="6"/>
      <c r="O119" s="32"/>
    </row>
    <row r="120" spans="1:15" ht="12.75">
      <c r="A120" s="66"/>
      <c r="B120" s="67"/>
      <c r="C120" s="151"/>
      <c r="D120" s="151"/>
      <c r="E120" s="151"/>
      <c r="F120" s="151"/>
      <c r="G120" s="151"/>
      <c r="H120" s="4"/>
      <c r="I120" s="4"/>
      <c r="J120" s="4"/>
      <c r="K120" s="4"/>
      <c r="L120" s="4"/>
      <c r="M120" s="4"/>
      <c r="N120" s="4"/>
      <c r="O120" s="28"/>
    </row>
    <row r="121" spans="1:15" ht="12.75">
      <c r="A121" s="56">
        <v>13</v>
      </c>
      <c r="B121" s="68" t="s">
        <v>39</v>
      </c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30"/>
    </row>
    <row r="122" spans="1:15" ht="12.75">
      <c r="A122" s="56"/>
      <c r="B122" s="5" t="s">
        <v>84</v>
      </c>
      <c r="C122" s="15">
        <v>21192</v>
      </c>
      <c r="D122" s="174" t="s">
        <v>121</v>
      </c>
      <c r="E122" s="174" t="s">
        <v>121</v>
      </c>
      <c r="F122" s="15">
        <v>21192</v>
      </c>
      <c r="G122" s="15">
        <v>21192</v>
      </c>
      <c r="H122" s="5" t="s">
        <v>73</v>
      </c>
      <c r="I122" s="5" t="s">
        <v>73</v>
      </c>
      <c r="J122" s="5" t="s">
        <v>73</v>
      </c>
      <c r="K122" s="5" t="s">
        <v>73</v>
      </c>
      <c r="L122" s="5" t="s">
        <v>73</v>
      </c>
      <c r="M122" s="5" t="s">
        <v>73</v>
      </c>
      <c r="N122" s="5" t="s">
        <v>73</v>
      </c>
      <c r="O122" s="30" t="s">
        <v>73</v>
      </c>
    </row>
    <row r="123" spans="1:15" ht="12.75">
      <c r="A123" s="56"/>
      <c r="B123" s="5" t="s">
        <v>82</v>
      </c>
      <c r="C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0"/>
    </row>
    <row r="124" spans="1:15" ht="12.75">
      <c r="A124" s="69"/>
      <c r="B124" s="9"/>
      <c r="C124" s="149"/>
      <c r="D124" s="6"/>
      <c r="E124" s="6"/>
      <c r="F124" s="6"/>
      <c r="G124" s="6"/>
      <c r="H124" s="5"/>
      <c r="I124" s="6"/>
      <c r="J124" s="6"/>
      <c r="K124" s="6"/>
      <c r="L124" s="6"/>
      <c r="M124" s="6"/>
      <c r="N124" s="6"/>
      <c r="O124" s="32"/>
    </row>
    <row r="125" spans="1:15" ht="12.75">
      <c r="A125" s="66"/>
      <c r="B125" s="67"/>
      <c r="C125" s="151"/>
      <c r="D125" s="4"/>
      <c r="E125" s="4"/>
      <c r="F125" s="4"/>
      <c r="G125" s="162"/>
      <c r="H125" s="4"/>
      <c r="I125" s="4"/>
      <c r="J125" s="4"/>
      <c r="K125" s="4"/>
      <c r="L125" s="4"/>
      <c r="M125" s="4"/>
      <c r="N125" s="4"/>
      <c r="O125" s="28"/>
    </row>
    <row r="126" spans="1:15" ht="12.75">
      <c r="A126" s="56">
        <v>14</v>
      </c>
      <c r="B126" s="68" t="s">
        <v>43</v>
      </c>
      <c r="C126" s="3"/>
      <c r="D126" s="5"/>
      <c r="E126" s="5"/>
      <c r="F126" s="5"/>
      <c r="G126" s="163"/>
      <c r="H126" s="5"/>
      <c r="I126" s="5"/>
      <c r="J126" s="5"/>
      <c r="K126" s="5"/>
      <c r="L126" s="5"/>
      <c r="M126" s="5"/>
      <c r="N126" s="5"/>
      <c r="O126" s="30"/>
    </row>
    <row r="127" spans="1:15" ht="12.75">
      <c r="A127" s="56"/>
      <c r="B127" s="5" t="s">
        <v>54</v>
      </c>
      <c r="C127" s="15">
        <v>18034.28</v>
      </c>
      <c r="D127" s="15">
        <v>2989</v>
      </c>
      <c r="E127" s="15">
        <v>150</v>
      </c>
      <c r="F127" s="15">
        <v>20873.28</v>
      </c>
      <c r="G127" s="126">
        <v>20873.28</v>
      </c>
      <c r="H127" s="5" t="s">
        <v>73</v>
      </c>
      <c r="I127" s="5" t="s">
        <v>73</v>
      </c>
      <c r="J127" s="5" t="s">
        <v>73</v>
      </c>
      <c r="K127" s="5" t="s">
        <v>73</v>
      </c>
      <c r="L127" s="5" t="s">
        <v>73</v>
      </c>
      <c r="M127" s="5" t="s">
        <v>73</v>
      </c>
      <c r="N127" s="5" t="s">
        <v>73</v>
      </c>
      <c r="O127" s="30" t="s">
        <v>73</v>
      </c>
    </row>
    <row r="128" spans="1:15" ht="12.75">
      <c r="A128" s="69"/>
      <c r="B128" s="9"/>
      <c r="C128" s="149"/>
      <c r="D128" s="6"/>
      <c r="E128" s="6"/>
      <c r="F128" s="6"/>
      <c r="G128" s="164"/>
      <c r="H128" s="6"/>
      <c r="I128" s="6"/>
      <c r="J128" s="6"/>
      <c r="K128" s="6"/>
      <c r="L128" s="6"/>
      <c r="M128" s="6"/>
      <c r="N128" s="6"/>
      <c r="O128" s="32"/>
    </row>
    <row r="129" spans="1:15" ht="12.75">
      <c r="A129" s="66"/>
      <c r="B129" s="67"/>
      <c r="C129" s="15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28"/>
    </row>
    <row r="130" spans="1:15" ht="12.75">
      <c r="A130" s="56">
        <v>15</v>
      </c>
      <c r="B130" s="68" t="s">
        <v>48</v>
      </c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0"/>
    </row>
    <row r="131" spans="1:15" ht="12.75">
      <c r="A131" s="56"/>
      <c r="B131" s="5" t="s">
        <v>55</v>
      </c>
      <c r="C131" s="15">
        <v>2849852.46</v>
      </c>
      <c r="D131" s="15">
        <v>875335.77</v>
      </c>
      <c r="E131" s="15">
        <v>157693.41</v>
      </c>
      <c r="F131" s="15">
        <v>3567494.82</v>
      </c>
      <c r="G131" s="15">
        <v>3567494.82</v>
      </c>
      <c r="H131" s="5" t="s">
        <v>73</v>
      </c>
      <c r="I131" s="5" t="s">
        <v>73</v>
      </c>
      <c r="J131" s="5" t="s">
        <v>73</v>
      </c>
      <c r="K131" s="5" t="s">
        <v>73</v>
      </c>
      <c r="L131" s="5" t="s">
        <v>73</v>
      </c>
      <c r="M131" s="5" t="s">
        <v>73</v>
      </c>
      <c r="N131" s="5" t="s">
        <v>73</v>
      </c>
      <c r="O131" s="30" t="s">
        <v>73</v>
      </c>
    </row>
    <row r="132" spans="1:15" ht="12.75">
      <c r="A132" s="35"/>
      <c r="B132" s="5" t="s">
        <v>56</v>
      </c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30"/>
    </row>
    <row r="133" spans="1:15" ht="13.5" thickBot="1">
      <c r="A133" s="35"/>
      <c r="B133" s="5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30"/>
    </row>
    <row r="134" spans="1:15" ht="12.75">
      <c r="A134" s="70"/>
      <c r="B134" s="101" t="s">
        <v>193</v>
      </c>
      <c r="C134" s="127"/>
      <c r="D134" s="127"/>
      <c r="E134" s="127"/>
      <c r="F134" s="127"/>
      <c r="G134" s="127"/>
      <c r="H134" s="128"/>
      <c r="I134" s="128"/>
      <c r="J134" s="128"/>
      <c r="K134" s="128"/>
      <c r="L134" s="128"/>
      <c r="M134" s="128"/>
      <c r="N134" s="128"/>
      <c r="O134" s="128"/>
    </row>
    <row r="135" spans="1:15" ht="14.25" customHeight="1" thickBot="1">
      <c r="A135" s="71"/>
      <c r="B135" s="102" t="s">
        <v>104</v>
      </c>
      <c r="C135" s="91">
        <f>SUM(C109,C113,C118,C122,C127,C131)</f>
        <v>3047398.05</v>
      </c>
      <c r="D135" s="91">
        <f>SUM(D109,D113,D118,D127,D131)</f>
        <v>913667.13</v>
      </c>
      <c r="E135" s="91">
        <f>SUM(E109,E113,E118,E122,E127,E131)</f>
        <v>166320.4</v>
      </c>
      <c r="F135" s="91">
        <f>SUM(F108:F133)</f>
        <v>3794744.78</v>
      </c>
      <c r="G135" s="91">
        <f>SUM(G108:G133)</f>
        <v>3794744.78</v>
      </c>
      <c r="H135" s="132" t="s">
        <v>73</v>
      </c>
      <c r="I135" s="132" t="s">
        <v>73</v>
      </c>
      <c r="J135" s="132" t="s">
        <v>73</v>
      </c>
      <c r="K135" s="132" t="s">
        <v>73</v>
      </c>
      <c r="L135" s="132" t="s">
        <v>73</v>
      </c>
      <c r="M135" s="132" t="s">
        <v>73</v>
      </c>
      <c r="N135" s="132" t="s">
        <v>73</v>
      </c>
      <c r="O135" s="132" t="s">
        <v>73</v>
      </c>
    </row>
    <row r="136" spans="1:2" ht="12.75">
      <c r="A136" s="65"/>
      <c r="B136" s="65"/>
    </row>
    <row r="137" spans="1:2" ht="12.75">
      <c r="A137" s="65"/>
      <c r="B137" s="65"/>
    </row>
    <row r="138" spans="1:14" ht="13.5" thickBot="1">
      <c r="A138" s="65"/>
      <c r="B138" s="65"/>
      <c r="N138" s="96" t="s">
        <v>60</v>
      </c>
    </row>
    <row r="139" spans="1:15" ht="12.75">
      <c r="A139" s="92">
        <v>1</v>
      </c>
      <c r="B139" s="23">
        <v>2</v>
      </c>
      <c r="C139" s="23">
        <v>3</v>
      </c>
      <c r="D139" s="23">
        <v>4</v>
      </c>
      <c r="E139" s="23">
        <v>5</v>
      </c>
      <c r="F139" s="23">
        <v>6</v>
      </c>
      <c r="G139" s="93"/>
      <c r="H139" s="94"/>
      <c r="I139" s="94">
        <v>7</v>
      </c>
      <c r="J139" s="94"/>
      <c r="K139" s="94"/>
      <c r="L139" s="94"/>
      <c r="M139" s="95"/>
      <c r="N139" s="23">
        <v>8</v>
      </c>
      <c r="O139" s="27">
        <v>9</v>
      </c>
    </row>
    <row r="140" spans="1:15" ht="12.75">
      <c r="A140" s="66"/>
      <c r="B140" s="67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34"/>
    </row>
    <row r="141" spans="1:15" ht="12.75">
      <c r="A141" s="56">
        <v>16</v>
      </c>
      <c r="B141" s="221" t="s">
        <v>194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6"/>
    </row>
    <row r="142" spans="1:15" ht="12.75">
      <c r="A142" s="56"/>
      <c r="B142" s="5" t="s">
        <v>57</v>
      </c>
      <c r="C142" s="5" t="s">
        <v>122</v>
      </c>
      <c r="D142" s="5"/>
      <c r="E142" s="111"/>
      <c r="F142" s="5"/>
      <c r="G142" s="5"/>
      <c r="H142" s="5" t="s">
        <v>73</v>
      </c>
      <c r="I142" s="5" t="s">
        <v>73</v>
      </c>
      <c r="J142" s="5" t="s">
        <v>73</v>
      </c>
      <c r="K142" s="5" t="s">
        <v>73</v>
      </c>
      <c r="L142" s="5" t="s">
        <v>73</v>
      </c>
      <c r="M142" s="5" t="s">
        <v>73</v>
      </c>
      <c r="N142" s="5" t="s">
        <v>73</v>
      </c>
      <c r="O142" s="30" t="s">
        <v>73</v>
      </c>
    </row>
    <row r="143" spans="1:15" ht="12.75">
      <c r="A143" s="29"/>
      <c r="B143" s="5" t="s">
        <v>58</v>
      </c>
      <c r="C143" s="15">
        <v>223909.11</v>
      </c>
      <c r="D143" s="15">
        <v>28099.96</v>
      </c>
      <c r="E143" s="111">
        <v>4244.12</v>
      </c>
      <c r="F143" s="15">
        <v>247764.95</v>
      </c>
      <c r="G143" s="15">
        <v>247764.95</v>
      </c>
      <c r="H143" s="5" t="s">
        <v>73</v>
      </c>
      <c r="I143" s="5" t="s">
        <v>73</v>
      </c>
      <c r="J143" s="5" t="s">
        <v>73</v>
      </c>
      <c r="K143" s="5" t="s">
        <v>73</v>
      </c>
      <c r="L143" s="5" t="s">
        <v>73</v>
      </c>
      <c r="M143" s="5" t="s">
        <v>73</v>
      </c>
      <c r="N143" s="5" t="s">
        <v>73</v>
      </c>
      <c r="O143" s="30" t="s">
        <v>73</v>
      </c>
    </row>
    <row r="144" spans="1:15" ht="12.75">
      <c r="A144" s="29"/>
      <c r="B144" s="5" t="s">
        <v>59</v>
      </c>
      <c r="C144" s="2"/>
      <c r="D144" s="8"/>
      <c r="E144" s="8"/>
      <c r="F144" s="8"/>
      <c r="G144" s="8"/>
      <c r="H144" s="5"/>
      <c r="I144" s="5"/>
      <c r="J144" s="5"/>
      <c r="K144" s="5"/>
      <c r="L144" s="5"/>
      <c r="M144" s="5"/>
      <c r="N144" s="5"/>
      <c r="O144" s="30"/>
    </row>
    <row r="145" spans="1:15" ht="12.75">
      <c r="A145" s="31"/>
      <c r="B145" s="50"/>
      <c r="C145" s="50"/>
      <c r="D145" s="50"/>
      <c r="E145" s="50"/>
      <c r="F145" s="50"/>
      <c r="G145" s="50"/>
      <c r="H145" s="6"/>
      <c r="I145" s="6"/>
      <c r="J145" s="6"/>
      <c r="K145" s="6"/>
      <c r="L145" s="6"/>
      <c r="M145" s="6"/>
      <c r="N145" s="6"/>
      <c r="O145" s="32"/>
    </row>
    <row r="146" spans="1:15" ht="12.75">
      <c r="A146" s="33"/>
      <c r="B146" s="10"/>
      <c r="C146" s="10"/>
      <c r="D146" s="10"/>
      <c r="E146" s="10"/>
      <c r="F146" s="10"/>
      <c r="G146" s="10"/>
      <c r="H146" s="4"/>
      <c r="I146" s="4"/>
      <c r="J146" s="4"/>
      <c r="K146" s="4"/>
      <c r="L146" s="4"/>
      <c r="M146" s="4"/>
      <c r="N146" s="4"/>
      <c r="O146" s="28"/>
    </row>
    <row r="147" spans="1:15" ht="12.75">
      <c r="A147" s="56">
        <v>17</v>
      </c>
      <c r="B147" s="68" t="s">
        <v>195</v>
      </c>
      <c r="C147" s="2"/>
      <c r="D147" s="2"/>
      <c r="E147" s="2"/>
      <c r="F147" s="2"/>
      <c r="G147" s="2"/>
      <c r="H147" s="5"/>
      <c r="I147" s="5"/>
      <c r="J147" s="5"/>
      <c r="K147" s="5"/>
      <c r="L147" s="5"/>
      <c r="M147" s="5"/>
      <c r="N147" s="5"/>
      <c r="O147" s="30"/>
    </row>
    <row r="148" spans="1:15" ht="12.75">
      <c r="A148" s="35"/>
      <c r="B148" s="5" t="s">
        <v>61</v>
      </c>
      <c r="C148" s="5" t="s">
        <v>120</v>
      </c>
      <c r="D148" s="3" t="s">
        <v>151</v>
      </c>
      <c r="E148" s="5" t="s">
        <v>152</v>
      </c>
      <c r="F148" s="5" t="s">
        <v>145</v>
      </c>
      <c r="G148" s="111"/>
      <c r="H148" s="5" t="s">
        <v>73</v>
      </c>
      <c r="I148" s="5" t="s">
        <v>73</v>
      </c>
      <c r="J148" s="5" t="s">
        <v>73</v>
      </c>
      <c r="K148" s="5" t="s">
        <v>73</v>
      </c>
      <c r="L148" s="5" t="s">
        <v>73</v>
      </c>
      <c r="M148" s="5" t="s">
        <v>73</v>
      </c>
      <c r="N148" s="5" t="s">
        <v>73</v>
      </c>
      <c r="O148" s="30" t="s">
        <v>73</v>
      </c>
    </row>
    <row r="149" spans="1:15" ht="12.75">
      <c r="A149" s="35"/>
      <c r="B149" s="5"/>
      <c r="C149" s="15">
        <v>349605.66</v>
      </c>
      <c r="D149" s="15">
        <v>52295.68</v>
      </c>
      <c r="E149" s="15">
        <v>3530.78</v>
      </c>
      <c r="F149" s="15">
        <v>398370.56</v>
      </c>
      <c r="G149" s="15">
        <v>398370.56</v>
      </c>
      <c r="H149" s="5" t="s">
        <v>73</v>
      </c>
      <c r="I149" s="5" t="s">
        <v>73</v>
      </c>
      <c r="J149" s="5" t="s">
        <v>73</v>
      </c>
      <c r="K149" s="5" t="s">
        <v>73</v>
      </c>
      <c r="L149" s="5" t="s">
        <v>73</v>
      </c>
      <c r="M149" s="5" t="s">
        <v>73</v>
      </c>
      <c r="N149" s="5" t="s">
        <v>73</v>
      </c>
      <c r="O149" s="30" t="s">
        <v>73</v>
      </c>
    </row>
    <row r="150" spans="1:15" ht="12.75">
      <c r="A150" s="35"/>
      <c r="B150" s="5"/>
      <c r="C150" s="15"/>
      <c r="D150" s="15"/>
      <c r="E150" s="15"/>
      <c r="F150" s="15"/>
      <c r="G150" s="15"/>
      <c r="H150" s="5"/>
      <c r="I150" s="5"/>
      <c r="J150" s="5"/>
      <c r="K150" s="5"/>
      <c r="L150" s="5"/>
      <c r="M150" s="5"/>
      <c r="N150" s="5"/>
      <c r="O150" s="30"/>
    </row>
    <row r="151" spans="1:15" ht="12.75">
      <c r="A151" s="35"/>
      <c r="B151" s="5" t="s">
        <v>118</v>
      </c>
      <c r="C151" s="15" t="s">
        <v>119</v>
      </c>
      <c r="D151" s="174" t="s">
        <v>153</v>
      </c>
      <c r="E151" s="174" t="s">
        <v>154</v>
      </c>
      <c r="F151" s="190" t="s">
        <v>144</v>
      </c>
      <c r="G151" s="15"/>
      <c r="H151" s="5" t="s">
        <v>73</v>
      </c>
      <c r="I151" s="5" t="s">
        <v>73</v>
      </c>
      <c r="J151" s="5" t="s">
        <v>73</v>
      </c>
      <c r="K151" s="5" t="s">
        <v>73</v>
      </c>
      <c r="L151" s="5" t="s">
        <v>73</v>
      </c>
      <c r="M151" s="5" t="s">
        <v>73</v>
      </c>
      <c r="N151" s="5" t="s">
        <v>73</v>
      </c>
      <c r="O151" s="30" t="s">
        <v>73</v>
      </c>
    </row>
    <row r="152" spans="1:15" ht="12.75">
      <c r="A152" s="31"/>
      <c r="B152" s="50"/>
      <c r="C152" s="122">
        <v>130613.43</v>
      </c>
      <c r="D152" s="122">
        <v>9565.54</v>
      </c>
      <c r="E152" s="122">
        <v>13555.18</v>
      </c>
      <c r="F152" s="189">
        <v>126623.79</v>
      </c>
      <c r="G152" s="122">
        <v>126623.79</v>
      </c>
      <c r="H152" s="6" t="s">
        <v>73</v>
      </c>
      <c r="I152" s="6" t="s">
        <v>73</v>
      </c>
      <c r="J152" s="6" t="s">
        <v>73</v>
      </c>
      <c r="K152" s="6" t="s">
        <v>73</v>
      </c>
      <c r="L152" s="6" t="s">
        <v>73</v>
      </c>
      <c r="M152" s="6" t="s">
        <v>73</v>
      </c>
      <c r="N152" s="6" t="s">
        <v>73</v>
      </c>
      <c r="O152" s="32" t="s">
        <v>73</v>
      </c>
    </row>
    <row r="153" spans="1:15" ht="12.75">
      <c r="A153" s="33"/>
      <c r="B153" s="10"/>
      <c r="C153" s="10"/>
      <c r="D153" s="10"/>
      <c r="E153" s="177"/>
      <c r="F153" s="88"/>
      <c r="G153" s="67"/>
      <c r="H153" s="10"/>
      <c r="I153" s="10"/>
      <c r="J153" s="10"/>
      <c r="K153" s="10"/>
      <c r="L153" s="10"/>
      <c r="M153" s="10"/>
      <c r="N153" s="4"/>
      <c r="O153" s="28"/>
    </row>
    <row r="154" spans="1:15" ht="12.75">
      <c r="A154" s="54">
        <v>18</v>
      </c>
      <c r="B154" s="68" t="s">
        <v>63</v>
      </c>
      <c r="C154" s="5" t="s">
        <v>102</v>
      </c>
      <c r="D154" s="179" t="s">
        <v>121</v>
      </c>
      <c r="E154" s="179" t="s">
        <v>121</v>
      </c>
      <c r="F154" s="5" t="s">
        <v>102</v>
      </c>
      <c r="G154" s="8"/>
      <c r="H154" s="2"/>
      <c r="I154" s="2"/>
      <c r="J154" s="2"/>
      <c r="K154" s="2"/>
      <c r="L154" s="2"/>
      <c r="M154" s="2"/>
      <c r="N154" s="5"/>
      <c r="O154" s="30"/>
    </row>
    <row r="155" spans="1:15" ht="12.75">
      <c r="A155" s="54"/>
      <c r="B155" s="5" t="s">
        <v>62</v>
      </c>
      <c r="C155" s="15">
        <v>170000</v>
      </c>
      <c r="D155" s="179" t="s">
        <v>121</v>
      </c>
      <c r="E155" s="15" t="s">
        <v>121</v>
      </c>
      <c r="F155" s="15">
        <v>170000</v>
      </c>
      <c r="G155" s="15">
        <v>170000</v>
      </c>
      <c r="H155" s="5" t="s">
        <v>73</v>
      </c>
      <c r="I155" s="5" t="s">
        <v>73</v>
      </c>
      <c r="J155" s="5" t="s">
        <v>73</v>
      </c>
      <c r="K155" s="5" t="s">
        <v>73</v>
      </c>
      <c r="L155" s="5" t="s">
        <v>73</v>
      </c>
      <c r="M155" s="5" t="s">
        <v>73</v>
      </c>
      <c r="N155" s="5" t="s">
        <v>73</v>
      </c>
      <c r="O155" s="30" t="s">
        <v>73</v>
      </c>
    </row>
    <row r="156" spans="1:15" ht="12.75">
      <c r="A156" s="171"/>
      <c r="B156" s="6" t="s">
        <v>64</v>
      </c>
      <c r="C156" s="50"/>
      <c r="D156" s="50"/>
      <c r="E156" s="181"/>
      <c r="F156" s="180"/>
      <c r="G156" s="9"/>
      <c r="H156" s="50"/>
      <c r="I156" s="50"/>
      <c r="J156" s="50"/>
      <c r="K156" s="50"/>
      <c r="L156" s="50"/>
      <c r="M156" s="50"/>
      <c r="N156" s="50"/>
      <c r="O156" s="55"/>
    </row>
    <row r="157" spans="1:15" ht="12.75">
      <c r="A157" s="54"/>
      <c r="B157" s="5"/>
      <c r="C157" s="8"/>
      <c r="D157" s="8"/>
      <c r="E157" s="176"/>
      <c r="F157" s="87"/>
      <c r="G157" s="8"/>
      <c r="H157" s="2"/>
      <c r="I157" s="2"/>
      <c r="J157" s="2"/>
      <c r="K157" s="2"/>
      <c r="L157" s="2"/>
      <c r="M157" s="2"/>
      <c r="N157" s="2"/>
      <c r="O157" s="36"/>
    </row>
    <row r="158" spans="1:15" ht="12.75">
      <c r="A158" s="54">
        <v>19</v>
      </c>
      <c r="B158" s="68" t="s">
        <v>116</v>
      </c>
      <c r="C158" s="15">
        <v>260000</v>
      </c>
      <c r="D158" s="119">
        <v>660874</v>
      </c>
      <c r="E158" s="176" t="s">
        <v>121</v>
      </c>
      <c r="F158" s="15">
        <v>920874</v>
      </c>
      <c r="G158" s="8" t="s">
        <v>73</v>
      </c>
      <c r="H158" s="8" t="s">
        <v>73</v>
      </c>
      <c r="I158" s="15">
        <v>920874</v>
      </c>
      <c r="J158" s="8" t="s">
        <v>73</v>
      </c>
      <c r="K158" s="8" t="s">
        <v>73</v>
      </c>
      <c r="L158" s="8" t="s">
        <v>73</v>
      </c>
      <c r="M158" s="8" t="s">
        <v>73</v>
      </c>
      <c r="N158" s="8" t="s">
        <v>73</v>
      </c>
      <c r="O158" s="142" t="s">
        <v>73</v>
      </c>
    </row>
    <row r="159" spans="1:15" ht="12.75">
      <c r="A159" s="171"/>
      <c r="B159" s="112" t="s">
        <v>117</v>
      </c>
      <c r="C159" s="9"/>
      <c r="D159" s="9"/>
      <c r="E159" s="178"/>
      <c r="F159" s="172"/>
      <c r="G159" s="9"/>
      <c r="H159" s="9"/>
      <c r="I159" s="50"/>
      <c r="J159" s="50"/>
      <c r="K159" s="50"/>
      <c r="L159" s="50"/>
      <c r="M159" s="50"/>
      <c r="N159" s="50"/>
      <c r="O159" s="55"/>
    </row>
    <row r="160" spans="1:15" ht="12.75">
      <c r="A160" s="54"/>
      <c r="B160" s="184"/>
      <c r="C160" s="176"/>
      <c r="D160" s="8"/>
      <c r="E160" s="176"/>
      <c r="F160" s="87"/>
      <c r="G160" s="8"/>
      <c r="H160" s="8"/>
      <c r="I160" s="2"/>
      <c r="J160" s="2"/>
      <c r="K160" s="2"/>
      <c r="L160" s="2"/>
      <c r="M160" s="2"/>
      <c r="N160" s="2"/>
      <c r="O160" s="36"/>
    </row>
    <row r="161" spans="1:15" ht="12.75">
      <c r="A161" s="54">
        <v>20</v>
      </c>
      <c r="B161" s="186" t="s">
        <v>185</v>
      </c>
      <c r="C161" s="176"/>
      <c r="D161" s="15"/>
      <c r="E161" s="176"/>
      <c r="F161" s="15"/>
      <c r="G161" s="8"/>
      <c r="H161" s="8"/>
      <c r="I161" s="15"/>
      <c r="J161" s="8"/>
      <c r="K161" s="8"/>
      <c r="L161" s="8"/>
      <c r="M161" s="8"/>
      <c r="N161" s="8"/>
      <c r="O161" s="142"/>
    </row>
    <row r="162" spans="1:15" ht="12.75">
      <c r="A162" s="54"/>
      <c r="B162" s="182" t="s">
        <v>186</v>
      </c>
      <c r="C162" s="15">
        <v>4703959.99</v>
      </c>
      <c r="D162" s="179" t="s">
        <v>121</v>
      </c>
      <c r="E162" s="179" t="s">
        <v>121</v>
      </c>
      <c r="F162" s="189">
        <v>4727830.18</v>
      </c>
      <c r="G162" s="83" t="s">
        <v>121</v>
      </c>
      <c r="H162" s="8"/>
      <c r="I162" s="189">
        <v>4727830.18</v>
      </c>
      <c r="J162" s="8" t="s">
        <v>73</v>
      </c>
      <c r="K162" s="8" t="s">
        <v>73</v>
      </c>
      <c r="L162" s="8" t="s">
        <v>73</v>
      </c>
      <c r="M162" s="8" t="s">
        <v>73</v>
      </c>
      <c r="N162" s="8" t="s">
        <v>73</v>
      </c>
      <c r="O162" s="142" t="s">
        <v>73</v>
      </c>
    </row>
    <row r="163" spans="1:15" ht="12.75">
      <c r="A163" s="54"/>
      <c r="B163" s="197" t="s">
        <v>159</v>
      </c>
      <c r="C163" s="15"/>
      <c r="D163" s="176"/>
      <c r="E163" s="176"/>
      <c r="G163" s="83"/>
      <c r="H163" s="8"/>
      <c r="I163" s="15"/>
      <c r="J163" s="8"/>
      <c r="K163" s="183"/>
      <c r="L163" s="8"/>
      <c r="M163" s="8"/>
      <c r="N163" s="8"/>
      <c r="O163" s="142"/>
    </row>
    <row r="164" spans="1:15" ht="12.75">
      <c r="A164" s="54"/>
      <c r="B164" s="182" t="s">
        <v>131</v>
      </c>
      <c r="C164" s="15">
        <v>6500</v>
      </c>
      <c r="D164" s="179" t="s">
        <v>121</v>
      </c>
      <c r="E164" s="179" t="s">
        <v>121</v>
      </c>
      <c r="F164" s="179" t="s">
        <v>121</v>
      </c>
      <c r="G164" s="83"/>
      <c r="H164" s="8"/>
      <c r="I164" s="15"/>
      <c r="J164" s="8"/>
      <c r="K164" s="183"/>
      <c r="L164" s="8"/>
      <c r="M164" s="8"/>
      <c r="N164" s="8"/>
      <c r="O164" s="142"/>
    </row>
    <row r="165" spans="1:15" ht="12.75">
      <c r="A165" s="54"/>
      <c r="B165" s="182" t="s">
        <v>160</v>
      </c>
      <c r="C165" s="15">
        <v>91795</v>
      </c>
      <c r="D165" s="179" t="s">
        <v>121</v>
      </c>
      <c r="E165" s="179" t="s">
        <v>121</v>
      </c>
      <c r="F165" s="179" t="s">
        <v>121</v>
      </c>
      <c r="G165" s="83"/>
      <c r="H165" s="8"/>
      <c r="I165" s="15"/>
      <c r="J165" s="8"/>
      <c r="K165" s="183"/>
      <c r="L165" s="8"/>
      <c r="M165" s="8"/>
      <c r="N165" s="8"/>
      <c r="O165" s="142"/>
    </row>
    <row r="166" spans="1:15" ht="12.75">
      <c r="A166" s="29"/>
      <c r="B166" s="185" t="s">
        <v>132</v>
      </c>
      <c r="C166" s="15"/>
      <c r="D166" s="15"/>
      <c r="E166" s="115"/>
      <c r="F166" s="15"/>
      <c r="G166" s="174"/>
      <c r="H166" s="15"/>
      <c r="I166" s="15"/>
      <c r="J166" s="8"/>
      <c r="K166" s="183"/>
      <c r="L166" s="8"/>
      <c r="M166" s="8"/>
      <c r="N166" s="8"/>
      <c r="O166" s="142"/>
    </row>
    <row r="167" spans="1:15" ht="13.5" thickBot="1">
      <c r="A167" s="37"/>
      <c r="B167" s="187" t="s">
        <v>131</v>
      </c>
      <c r="C167" s="15">
        <v>10275.48</v>
      </c>
      <c r="D167" s="179" t="s">
        <v>121</v>
      </c>
      <c r="E167" s="179" t="s">
        <v>121</v>
      </c>
      <c r="F167" s="15">
        <v>7376.35</v>
      </c>
      <c r="G167" s="174" t="s">
        <v>121</v>
      </c>
      <c r="H167" s="15"/>
      <c r="I167" s="15">
        <v>7376.35</v>
      </c>
      <c r="J167" s="8" t="s">
        <v>73</v>
      </c>
      <c r="K167" s="8" t="s">
        <v>73</v>
      </c>
      <c r="L167" s="8" t="s">
        <v>73</v>
      </c>
      <c r="M167" s="8" t="s">
        <v>73</v>
      </c>
      <c r="N167" s="8" t="s">
        <v>73</v>
      </c>
      <c r="O167" s="82" t="s">
        <v>73</v>
      </c>
    </row>
    <row r="168" spans="1:15" ht="12.75">
      <c r="A168" s="97"/>
      <c r="B168" s="98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2:15" ht="12.75">
      <c r="B169" s="4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2.75">
      <c r="A170" s="41" t="s">
        <v>184</v>
      </c>
      <c r="B170" s="42"/>
      <c r="C170" s="130">
        <f>SUM(C105,C135,C143,C149,C152,C155,C158)</f>
        <v>72335805.58</v>
      </c>
      <c r="D170" s="130">
        <f>SUM(D105,D135,D143,D149,D152,D155,D158)</f>
        <v>9609587.770000001</v>
      </c>
      <c r="E170" s="130">
        <f>SUM(E105,E135,E143,E149,E152,E155,E158)</f>
        <v>2585529.5599999996</v>
      </c>
      <c r="F170" s="130">
        <f>SUM(F105,F135,F143,F149,F152,F155,F158)</f>
        <v>79359863.79000004</v>
      </c>
      <c r="G170" s="130">
        <f>SUM(G105,G135,G143,G149,G152,G155,G158)</f>
        <v>77801865.42000002</v>
      </c>
      <c r="H170" s="131" t="s">
        <v>73</v>
      </c>
      <c r="I170" s="130">
        <f>SUM(I158)</f>
        <v>920874</v>
      </c>
      <c r="J170" s="130">
        <f>SUM(J25)</f>
        <v>449270</v>
      </c>
      <c r="K170" s="131" t="s">
        <v>73</v>
      </c>
      <c r="L170" s="131" t="s">
        <v>73</v>
      </c>
      <c r="M170" s="129">
        <f>SUM(M25,M81)</f>
        <v>187854.37</v>
      </c>
      <c r="N170" s="130">
        <f>SUM(N105)</f>
        <v>2827328</v>
      </c>
      <c r="O170" s="130">
        <f>SUM(O105)</f>
        <v>1867900</v>
      </c>
    </row>
    <row r="171" spans="1:15" ht="12.75">
      <c r="A171" s="41"/>
      <c r="B171" s="42" t="s">
        <v>187</v>
      </c>
      <c r="C171" s="130">
        <f>SUM(C162:C167)</f>
        <v>4812530.470000001</v>
      </c>
      <c r="D171" s="179" t="s">
        <v>121</v>
      </c>
      <c r="E171" s="179" t="s">
        <v>121</v>
      </c>
      <c r="F171" s="130">
        <f>SUM(F162:F167)</f>
        <v>4735206.529999999</v>
      </c>
      <c r="G171" s="174" t="s">
        <v>121</v>
      </c>
      <c r="H171" s="131" t="s">
        <v>73</v>
      </c>
      <c r="I171" s="130">
        <f>SUM(I160:I167)</f>
        <v>4735206.529999999</v>
      </c>
      <c r="J171" s="174" t="s">
        <v>121</v>
      </c>
      <c r="K171" s="131" t="s">
        <v>73</v>
      </c>
      <c r="L171" s="131" t="s">
        <v>73</v>
      </c>
      <c r="M171" s="174" t="s">
        <v>121</v>
      </c>
      <c r="N171" s="174" t="s">
        <v>121</v>
      </c>
      <c r="O171" s="174" t="s">
        <v>121</v>
      </c>
    </row>
    <row r="172" spans="1:15" ht="13.5" thickBot="1">
      <c r="A172" s="43"/>
      <c r="B172" s="44"/>
      <c r="C172" s="14"/>
      <c r="D172" s="10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2" ht="18">
      <c r="A173" s="99" t="s">
        <v>68</v>
      </c>
      <c r="B173" s="96" t="s">
        <v>67</v>
      </c>
    </row>
    <row r="174" spans="1:18" ht="14.25">
      <c r="A174" s="204" t="s">
        <v>164</v>
      </c>
      <c r="B174" s="96" t="s">
        <v>176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1:18" ht="14.25">
      <c r="A175" s="204"/>
      <c r="B175" s="96" t="s">
        <v>182</v>
      </c>
      <c r="M175" s="96"/>
      <c r="N175" s="96"/>
      <c r="O175" s="96"/>
      <c r="P175" s="96"/>
      <c r="Q175" s="96"/>
      <c r="R175" s="96"/>
    </row>
    <row r="176" spans="1:2" ht="14.25">
      <c r="A176" s="205" t="s">
        <v>165</v>
      </c>
      <c r="B176" s="96" t="s">
        <v>177</v>
      </c>
    </row>
    <row r="177" spans="1:2" ht="14.25">
      <c r="A177" s="204" t="s">
        <v>166</v>
      </c>
      <c r="B177" s="96" t="s">
        <v>167</v>
      </c>
    </row>
    <row r="181" ht="12.75">
      <c r="B181" s="96"/>
    </row>
  </sheetData>
  <printOptions/>
  <pageMargins left="0" right="0" top="0.1968503937007874" bottom="0.1968503937007874" header="0.28" footer="0.49"/>
  <pageSetup horizontalDpi="600" verticalDpi="600" orientation="landscape" paperSize="9" scale="95" r:id="rId1"/>
  <rowBreaks count="2" manualBreakCount="2">
    <brk id="91" max="14" man="1"/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???</cp:lastModifiedBy>
  <cp:lastPrinted>2007-11-15T10:40:05Z</cp:lastPrinted>
  <dcterms:created xsi:type="dcterms:W3CDTF">2005-09-12T14:13:19Z</dcterms:created>
  <dcterms:modified xsi:type="dcterms:W3CDTF">2008-03-14T11:36:05Z</dcterms:modified>
  <cp:category/>
  <cp:version/>
  <cp:contentType/>
  <cp:contentStatus/>
</cp:coreProperties>
</file>