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'Arkusz1'!#REF!</definedName>
    <definedName name="_xlnm.Print_Area" localSheetId="2">'Arkusz3'!#REF!</definedName>
  </definedNames>
  <calcPr fullCalcOnLoad="1"/>
</workbook>
</file>

<file path=xl/sharedStrings.xml><?xml version="1.0" encoding="utf-8"?>
<sst xmlns="http://schemas.openxmlformats.org/spreadsheetml/2006/main" count="383" uniqueCount="297">
  <si>
    <t>Dział</t>
  </si>
  <si>
    <t>Plan w zł.</t>
  </si>
  <si>
    <t>ROLNICTWO I ŁOWIECTWO</t>
  </si>
  <si>
    <t>Infrastruktura wodociągowa i sanitacyjna wsi</t>
  </si>
  <si>
    <t>010</t>
  </si>
  <si>
    <t>01010</t>
  </si>
  <si>
    <t>01095</t>
  </si>
  <si>
    <t>600</t>
  </si>
  <si>
    <t>TRANSPORT I ŁĄCZNOŚĆ</t>
  </si>
  <si>
    <t>60016</t>
  </si>
  <si>
    <t>700</t>
  </si>
  <si>
    <t>70005</t>
  </si>
  <si>
    <t>GOSPODARKA MIESZKANIOWA</t>
  </si>
  <si>
    <t>Gospodarka gruntami i nieruchomościami</t>
  </si>
  <si>
    <t>750</t>
  </si>
  <si>
    <t>75011</t>
  </si>
  <si>
    <t>Urzędy Wojewódzkie</t>
  </si>
  <si>
    <t>75023</t>
  </si>
  <si>
    <t>Urzędy gmin</t>
  </si>
  <si>
    <t>Pozostała działalność</t>
  </si>
  <si>
    <t>751</t>
  </si>
  <si>
    <t>75101</t>
  </si>
  <si>
    <t>-dotacja z budż. państwa na zad.zlec. gminie</t>
  </si>
  <si>
    <t>756</t>
  </si>
  <si>
    <t>75601</t>
  </si>
  <si>
    <t>Wpływy z pod. doch. od osób fizycznych</t>
  </si>
  <si>
    <t>75615</t>
  </si>
  <si>
    <t xml:space="preserve">-podatek od nieruchomości </t>
  </si>
  <si>
    <t>-podatek rolny</t>
  </si>
  <si>
    <t>-podatek leśny</t>
  </si>
  <si>
    <t>-podatek od spadków i darowizn</t>
  </si>
  <si>
    <t>-podatek od czynności cywilnoprawnych</t>
  </si>
  <si>
    <t>-odsetki od nieterminowych wpłat podatków i opłat</t>
  </si>
  <si>
    <t>75618</t>
  </si>
  <si>
    <t>-wpływy z opłaty skarbowej</t>
  </si>
  <si>
    <t>-wpływy z opłaty eksploatacyjnej</t>
  </si>
  <si>
    <t>75621</t>
  </si>
  <si>
    <t>-podatek dochodowy od osób fizycznych</t>
  </si>
  <si>
    <t>-podatek dochodowy od osób prawnych</t>
  </si>
  <si>
    <t>758</t>
  </si>
  <si>
    <t>RÓŻNE ROZLICZENIA</t>
  </si>
  <si>
    <t>-subwencja ogólna z budżetu państwa</t>
  </si>
  <si>
    <t>75801</t>
  </si>
  <si>
    <t>75814</t>
  </si>
  <si>
    <t>Różne rozliczenia finansowe</t>
  </si>
  <si>
    <t>-odsetki od środków na rachunkach bankowych</t>
  </si>
  <si>
    <t>801</t>
  </si>
  <si>
    <t>OŚWIATA I WYCHOWANIE</t>
  </si>
  <si>
    <t>80101</t>
  </si>
  <si>
    <t>Szkoły podstawowe</t>
  </si>
  <si>
    <t>80110</t>
  </si>
  <si>
    <t>900</t>
  </si>
  <si>
    <t>90095</t>
  </si>
  <si>
    <t>OGÓŁEM:</t>
  </si>
  <si>
    <t>-odsetki od nieterminowych  wpłat podatku</t>
  </si>
  <si>
    <t xml:space="preserve"> kontroli i ochrony prawa</t>
  </si>
  <si>
    <t>Udziały gminy w podatkach stanowiących</t>
  </si>
  <si>
    <t>dochody budżetu państwa</t>
  </si>
  <si>
    <t>pobierajace niektóre świad. z pomocy społ.</t>
  </si>
  <si>
    <t>GOSODARKA KOM. I  OCHRONA ŚRODOWISKA</t>
  </si>
  <si>
    <t>ADMINISTRACJA PUBLICZNA</t>
  </si>
  <si>
    <t>URZĘDY NACZELNYCH ORGANÓW WŁADZY......</t>
  </si>
  <si>
    <t>Źródła dochodów</t>
  </si>
  <si>
    <t xml:space="preserve"> w zł.</t>
  </si>
  <si>
    <t>w %</t>
  </si>
  <si>
    <t>Rozdz.</t>
  </si>
  <si>
    <t>§</t>
  </si>
  <si>
    <t>-podatek od środków transportowych</t>
  </si>
  <si>
    <t>-wpływy z tyt. przekształcenia prawa użytkowania</t>
  </si>
  <si>
    <t xml:space="preserve">Wykonanie </t>
  </si>
  <si>
    <t>85212</t>
  </si>
  <si>
    <t>85213</t>
  </si>
  <si>
    <t>852</t>
  </si>
  <si>
    <t>85214</t>
  </si>
  <si>
    <t>85219</t>
  </si>
  <si>
    <t>926</t>
  </si>
  <si>
    <t>851</t>
  </si>
  <si>
    <t>OCHRONA ZDROWIA</t>
  </si>
  <si>
    <t>POMOC SPOŁECZNA</t>
  </si>
  <si>
    <t>KULTURA FIZYCZNA I SPORT</t>
  </si>
  <si>
    <t>oraz niektóre świadczenia rodzinne</t>
  </si>
  <si>
    <t>-opłata targowa</t>
  </si>
  <si>
    <t>wieczystego w prawo własności</t>
  </si>
  <si>
    <t>2910</t>
  </si>
  <si>
    <t>2010</t>
  </si>
  <si>
    <t>0970</t>
  </si>
  <si>
    <t>0750</t>
  </si>
  <si>
    <t>2030</t>
  </si>
  <si>
    <t>0830</t>
  </si>
  <si>
    <t>0350</t>
  </si>
  <si>
    <t>0360</t>
  </si>
  <si>
    <t>0410</t>
  </si>
  <si>
    <t>0500</t>
  </si>
  <si>
    <t>0910</t>
  </si>
  <si>
    <t>0920</t>
  </si>
  <si>
    <t>2920</t>
  </si>
  <si>
    <t>0020</t>
  </si>
  <si>
    <t>0010</t>
  </si>
  <si>
    <t>0690</t>
  </si>
  <si>
    <t>0480</t>
  </si>
  <si>
    <t>0470</t>
  </si>
  <si>
    <t>0460</t>
  </si>
  <si>
    <t>0430</t>
  </si>
  <si>
    <t>0340</t>
  </si>
  <si>
    <t>0330</t>
  </si>
  <si>
    <t>0320</t>
  </si>
  <si>
    <t>0310</t>
  </si>
  <si>
    <t>2360</t>
  </si>
  <si>
    <t>0770</t>
  </si>
  <si>
    <t>0760</t>
  </si>
  <si>
    <t>80113</t>
  </si>
  <si>
    <t>85295</t>
  </si>
  <si>
    <t xml:space="preserve">-dotacje celowe otrzymane z budżetu państwa </t>
  </si>
  <si>
    <t>400</t>
  </si>
  <si>
    <t>40002</t>
  </si>
  <si>
    <t>70004</t>
  </si>
  <si>
    <t>0870</t>
  </si>
  <si>
    <t>75095</t>
  </si>
  <si>
    <t>75616</t>
  </si>
  <si>
    <t>75831</t>
  </si>
  <si>
    <t>85415</t>
  </si>
  <si>
    <t>85228</t>
  </si>
  <si>
    <t>90001</t>
  </si>
  <si>
    <t>0400</t>
  </si>
  <si>
    <t>854</t>
  </si>
  <si>
    <t>-wpływy z opłaty produktowej</t>
  </si>
  <si>
    <t>75807</t>
  </si>
  <si>
    <t>EDUKACYJNA OPIEKA WYCHOWAWCZA</t>
  </si>
  <si>
    <t xml:space="preserve">-wpływy ze sprzedaży nieruchomości </t>
  </si>
  <si>
    <t>90020</t>
  </si>
  <si>
    <t xml:space="preserve">Wpływy z podatku rolnego, podatku leśnego, </t>
  </si>
  <si>
    <t>2680</t>
  </si>
  <si>
    <t>2707</t>
  </si>
  <si>
    <t>92601</t>
  </si>
  <si>
    <t>oraz skł.na ubezpieczenia emerytalne i rentowe</t>
  </si>
  <si>
    <t>z ubezpieczenia społecznego</t>
  </si>
  <si>
    <t>na ubezpieczenie emerytalne i rentowe</t>
  </si>
  <si>
    <t>Usługi opiekuńcze i specjalistyczne usługi opiekuńcze</t>
  </si>
  <si>
    <t>Dostarczanie wody</t>
  </si>
  <si>
    <t>Różne jednostki obsługi gospodarki mieszkaniowej</t>
  </si>
  <si>
    <t>Gimnazja</t>
  </si>
  <si>
    <t>Dowożenie uczniów do szkół</t>
  </si>
  <si>
    <t>Pomoc materialna dla uczniów</t>
  </si>
  <si>
    <t>Gospodarka ściekowa i ochrona wód</t>
  </si>
  <si>
    <t>Obiekty sportowe</t>
  </si>
  <si>
    <t>nieruchomości</t>
  </si>
  <si>
    <t xml:space="preserve">-wpływy z opłat  za użytkowanie wieczyste </t>
  </si>
  <si>
    <t>gminie z zakresu administracji rządowej</t>
  </si>
  <si>
    <t xml:space="preserve">-dotacja z budżetu państwa na zadanie zlec. </t>
  </si>
  <si>
    <t>podatkowej</t>
  </si>
  <si>
    <t xml:space="preserve">-pod. od działalności gosp. w formie karty </t>
  </si>
  <si>
    <t>-odsetki od nietermin.wpłat podatków i opłat</t>
  </si>
  <si>
    <t>zadań zleconych:</t>
  </si>
  <si>
    <t>nieczystości z budynków w Grabowcu</t>
  </si>
  <si>
    <t>i obsługę komunalną w lokalach użytkowych</t>
  </si>
  <si>
    <t>-wpłaty za ogrzewanie, zużycie energii elektr.</t>
  </si>
  <si>
    <t xml:space="preserve">-dotacja z budżetu państwa na realizację </t>
  </si>
  <si>
    <t>-wpływy z opł. za zezwolenie na sprzedaż alkoholu</t>
  </si>
  <si>
    <t>W ENERGIĘ EL., GAZ I WODĘ</t>
  </si>
  <si>
    <t xml:space="preserve">WYTWARZANIE I ZAOPATRYWANIE </t>
  </si>
  <si>
    <t>( prowadzenie i aktualizacja rejestru wyborców )</t>
  </si>
  <si>
    <t>za mieszkania komunalne</t>
  </si>
  <si>
    <t xml:space="preserve">-wpływ opłat za wywóz </t>
  </si>
  <si>
    <t>-dotacja z budżetu państwa na sfin. zwrotu producentom rolnym części podatku akcyzowego w cenie oleju napęd. do prod. rolnej</t>
  </si>
  <si>
    <t>- wpływy z tyt. zwrotu kosztów obsługi  komunalnej</t>
  </si>
  <si>
    <t xml:space="preserve">Urzędy nacz. organów wladzy państwowej, </t>
  </si>
  <si>
    <t>własnych zadań bieżących gmin :</t>
  </si>
  <si>
    <t>80195</t>
  </si>
  <si>
    <t>Pozostała dzialalność</t>
  </si>
  <si>
    <t>na realiz. własnych zadań bieżących gmin :</t>
  </si>
  <si>
    <t xml:space="preserve">Świadczenia rodzinne, zaliczka alimentacyjna </t>
  </si>
  <si>
    <t>Ośrodki pomocy społecznej</t>
  </si>
  <si>
    <t>-dotacje z budżetu państwa na realizację</t>
  </si>
  <si>
    <t xml:space="preserve">-wpł. za bud. szamba -Rogówko ul. Lubicka 36 </t>
  </si>
  <si>
    <t>60011</t>
  </si>
  <si>
    <t>Drogi publiczne krajowe</t>
  </si>
  <si>
    <t>Drogi publiczne gminne</t>
  </si>
  <si>
    <t xml:space="preserve"> - wpływy z różnych dochodów:</t>
  </si>
  <si>
    <t xml:space="preserve"> -wpływy z różnych dochodów:</t>
  </si>
  <si>
    <t>podatku  doch.od os. f. i płatnika zas. chorobowych oraz zwroty kosztów sądowych</t>
  </si>
  <si>
    <t xml:space="preserve"> -wpływy z różnych opłat:</t>
  </si>
  <si>
    <t xml:space="preserve">-odsetki z tyt. nieterminowych wpłat opłat </t>
  </si>
  <si>
    <t>-prowizja gminy za realiz. dochodów  związanych z zadaniami zleconymi</t>
  </si>
  <si>
    <t>85154</t>
  </si>
  <si>
    <t>Przeciwdziałanie alkoholizmowi</t>
  </si>
  <si>
    <t>Zasiłki i pomoc w naturze oraz składki na ubezpieczenie emerytalne i rentowe</t>
  </si>
  <si>
    <t xml:space="preserve"> -wpł. z tyt. zwrotu zaliczki alimentacyjnej - w części  (50%) należnej gminie</t>
  </si>
  <si>
    <t xml:space="preserve">Wpływy z podatku rolnego,podatku leśnego,podatku od czynności cywilnoprawnych, podatków i opłat lokalnych od osób prawnych i in. jedn. organiz. </t>
  </si>
  <si>
    <t>-wpłaty odsetek za nieterminowe regulowanie  należności za czynsz</t>
  </si>
  <si>
    <t xml:space="preserve"> i obsługę komunalną</t>
  </si>
  <si>
    <t>-odsetki za zwłokę od należności po likwidacji Gospod. Pomocniczego</t>
  </si>
  <si>
    <t>DOCHODY OD OSÓB PRAWNYCH, FIZYCZNYCH I IN. JEDN. NIE POSIAD. OSOB. PRAWNEJ</t>
  </si>
  <si>
    <t>-rekompensaty  utraconych dochodów  w podatkach i opłatach lokalnych z tyt. zwolnień określ. w ustawie o rehabilitacji zawod. i społecznej oraz zatrudnieniu osó niepełnosprawnych</t>
  </si>
  <si>
    <t>-wpłaty  świadczeniobiorców za usługi opiekuńcze GOPS</t>
  </si>
  <si>
    <t>-wpływ odsetek z tyt. zaległych opłat za wywóz ścieków z budynków w Grabowcu</t>
  </si>
  <si>
    <t xml:space="preserve"> od os. fizycznych i płatników zasiłków chorobowych, </t>
  </si>
  <si>
    <t>-wpłaty odsetek od należności za czynsz i obsługę komunalną w lokalach użytkowych</t>
  </si>
  <si>
    <t>-wpływy z czynszu za dzierżawę gruntów rolnych</t>
  </si>
  <si>
    <t xml:space="preserve">-wpływy z czynszu </t>
  </si>
  <si>
    <t>-odsetki od nieterminowych wpłat opłat</t>
  </si>
  <si>
    <t>podatku od spadków i darowizn, czyn-ności cywilnoprawnych oraz podat-ków i opłat lokalnych od osób fiz.</t>
  </si>
  <si>
    <t>dochody  j.s.t. na podstawie ustaw</t>
  </si>
  <si>
    <t xml:space="preserve">Wpływy z in. opłat stanowiących </t>
  </si>
  <si>
    <t>&gt; część oświatowa</t>
  </si>
  <si>
    <t>&gt; Świadczenia rodzinne oraz składki na ubezp. emerytalne i rentowe z ubezpieczenia społecznego</t>
  </si>
  <si>
    <t xml:space="preserve">&gt; Składki na ub. zdrowotne opłacane za osoby </t>
  </si>
  <si>
    <t xml:space="preserve">&gt; Zasiłki i pomoc w naturze oraz składki </t>
  </si>
  <si>
    <t>&gt; Ośrodki pomocy społecznej</t>
  </si>
  <si>
    <t xml:space="preserve"> -wpłaty za wodę  [wpływy na poczet  zaległości ustalonych na dzień przejęcia  działalności dostarczania wody  przez Spółkę "elwik"]</t>
  </si>
  <si>
    <t xml:space="preserve"> -wpływy ze sprzedaży  nieruchomości komunalnych </t>
  </si>
  <si>
    <t>-wpł. z odsetek za nieterminowane wpłaty za wodę</t>
  </si>
  <si>
    <t>60005</t>
  </si>
  <si>
    <t>Autostrady płatne</t>
  </si>
  <si>
    <t>-odszkodowanie za grunty pod  autostradę A-1</t>
  </si>
  <si>
    <t xml:space="preserve"> -za  reklamy w pasie drogowym</t>
  </si>
  <si>
    <t xml:space="preserve"> -odsetki od nieterminowych wpłat</t>
  </si>
  <si>
    <t>0490</t>
  </si>
  <si>
    <t xml:space="preserve"> -opł.za zajęcie pasa drogowego</t>
  </si>
  <si>
    <t xml:space="preserve"> -wpł. z najmu pomieszczeń szkolnych</t>
  </si>
  <si>
    <t>-dotacja celowa z budżetu państwa na realiz. własnych zadań bież.  gmin</t>
  </si>
  <si>
    <t xml:space="preserve">-wpływy czynszu z najmu lokali użytkowych </t>
  </si>
  <si>
    <t xml:space="preserve"> -wpł. z usług - za wodę , ścieki, c.o.</t>
  </si>
  <si>
    <t>-dochody z tyt. najmu autobusów  firmie  przewozowej wynajętej przez Gminę do dowozu uczniów do szkół</t>
  </si>
  <si>
    <t xml:space="preserve"> -odsetki  za zwł. w zapłacie należności</t>
  </si>
  <si>
    <t>Realizację dochodów budżetu w I półroczu 2008r. w poszczególnych działach przedstawia poniższe zestawienie:</t>
  </si>
  <si>
    <t>odprowadzony pod. VAT od odszkodowania za grunty przejęte pod budowę drogi kraj. Szosa Lubicka</t>
  </si>
  <si>
    <t xml:space="preserve"> -wpł. za rozmowy telefoniczne, en. elektr.</t>
  </si>
  <si>
    <t>-wpływy z tyt. najmu pomieszczenia biurowego i dzierż. dachu</t>
  </si>
  <si>
    <t xml:space="preserve"> -wpł. ze sprzedaży skł. majątkowych</t>
  </si>
  <si>
    <r>
      <t xml:space="preserve"> &gt;</t>
    </r>
    <r>
      <rPr>
        <i/>
        <sz val="9"/>
        <rFont val="Arial CE"/>
        <family val="2"/>
      </rPr>
      <t xml:space="preserve"> należności  po  likwidacji Gospodarstwa Pomocn. przy Urzędzie Gminy             </t>
    </r>
  </si>
  <si>
    <r>
      <t xml:space="preserve">&gt; </t>
    </r>
    <r>
      <rPr>
        <i/>
        <sz val="9"/>
        <rFont val="Arial CE"/>
        <family val="2"/>
      </rPr>
      <t>odszkodowania</t>
    </r>
  </si>
  <si>
    <r>
      <t xml:space="preserve"> &gt;</t>
    </r>
    <r>
      <rPr>
        <i/>
        <sz val="9"/>
        <rFont val="Arial CE"/>
        <family val="2"/>
      </rPr>
      <t xml:space="preserve"> wynagrodzenie płatnika (Urząd Gminy) podatku dochod. od osób fiz.  i płatnika zasiłków chorob.</t>
    </r>
  </si>
  <si>
    <r>
      <t>&gt;</t>
    </r>
    <r>
      <rPr>
        <i/>
        <sz val="9"/>
        <rFont val="Arial CE"/>
        <family val="2"/>
      </rPr>
      <t xml:space="preserve"> wpł. z rozliczenia wydatków lat. ub.</t>
    </r>
  </si>
  <si>
    <t xml:space="preserve"> -wpł.ze zwrotu kosztów sądowych w spr. o zapłatę zaległ.czynszu</t>
  </si>
  <si>
    <t>-wpł. ze zwrotu kosztów sądowych w spr. o zapłatę za wodę</t>
  </si>
  <si>
    <t xml:space="preserve"> -zwroty za operaty szacunk. Nieruchomości</t>
  </si>
  <si>
    <t>-zwroty za operaty szacunk. nieruchomości</t>
  </si>
  <si>
    <t>-wpł. ze sprzedaży przez ZDGMiK skł.majątkowych</t>
  </si>
  <si>
    <r>
      <t>&gt;</t>
    </r>
    <r>
      <rPr>
        <i/>
        <sz val="9"/>
        <rFont val="Arial CE"/>
        <family val="2"/>
      </rPr>
      <t xml:space="preserve">wynagrodzenie dla płatnika (ZDGMiK)  </t>
    </r>
  </si>
  <si>
    <r>
      <t xml:space="preserve"> </t>
    </r>
    <r>
      <rPr>
        <b/>
        <i/>
        <sz val="9"/>
        <rFont val="Arial CE"/>
        <family val="2"/>
      </rPr>
      <t>&gt;</t>
    </r>
    <r>
      <rPr>
        <i/>
        <sz val="9"/>
        <rFont val="Arial CE"/>
        <family val="2"/>
      </rPr>
      <t>odszkodowanie  majątkowe</t>
    </r>
  </si>
  <si>
    <r>
      <t xml:space="preserve"> </t>
    </r>
    <r>
      <rPr>
        <b/>
        <i/>
        <sz val="9"/>
        <rFont val="Arial CE"/>
        <family val="2"/>
      </rPr>
      <t>&gt;</t>
    </r>
    <r>
      <rPr>
        <i/>
        <sz val="9"/>
        <rFont val="Arial CE"/>
        <family val="2"/>
      </rPr>
      <t>zwrot wniesionej opł. sądowej</t>
    </r>
  </si>
  <si>
    <r>
      <t>&gt;</t>
    </r>
    <r>
      <rPr>
        <i/>
        <sz val="9"/>
        <rFont val="Arial CE"/>
        <family val="2"/>
      </rPr>
      <t>wpł. za udostępnienie samochodu</t>
    </r>
  </si>
  <si>
    <r>
      <t xml:space="preserve">&gt; </t>
    </r>
    <r>
      <rPr>
        <i/>
        <sz val="9"/>
        <rFont val="Arial CE"/>
        <family val="2"/>
      </rPr>
      <t>wpływy z opłaty adiacenckiej i planistycznej</t>
    </r>
  </si>
  <si>
    <r>
      <t xml:space="preserve"> </t>
    </r>
    <r>
      <rPr>
        <b/>
        <i/>
        <sz val="9"/>
        <rFont val="Arial CE"/>
        <family val="2"/>
      </rPr>
      <t xml:space="preserve">  &gt;</t>
    </r>
    <r>
      <rPr>
        <i/>
        <sz val="9"/>
        <rFont val="Arial CE"/>
        <family val="2"/>
      </rPr>
      <t xml:space="preserve"> opł. za wpis do ewid. działalności gospodarczej</t>
    </r>
  </si>
  <si>
    <r>
      <t>&gt;</t>
    </r>
    <r>
      <rPr>
        <i/>
        <sz val="9"/>
        <rFont val="Arial CE"/>
        <family val="2"/>
      </rPr>
      <t xml:space="preserve"> opł. za informację publiczną</t>
    </r>
  </si>
  <si>
    <r>
      <t>&gt;</t>
    </r>
    <r>
      <rPr>
        <i/>
        <sz val="9"/>
        <rFont val="Arial CE"/>
        <family val="2"/>
      </rPr>
      <t>opł. za koszty upomnienia</t>
    </r>
  </si>
  <si>
    <t>&gt;część równoważąca</t>
  </si>
  <si>
    <t>&gt; część wyrównawcza</t>
  </si>
  <si>
    <t>wpł. z różnych dochodów:</t>
  </si>
  <si>
    <r>
      <t>&gt;</t>
    </r>
    <r>
      <rPr>
        <i/>
        <sz val="9"/>
        <rFont val="Arial CE"/>
        <family val="2"/>
      </rPr>
      <t>sfinans. nauczania j. angielskiego w pierwszych i drugich klasach SP</t>
    </r>
  </si>
  <si>
    <r>
      <rPr>
        <b/>
        <i/>
        <sz val="9"/>
        <rFont val="Arial CE"/>
        <family val="0"/>
      </rPr>
      <t>&gt;</t>
    </r>
    <r>
      <rPr>
        <i/>
        <sz val="9"/>
        <rFont val="Arial CE"/>
        <family val="0"/>
      </rPr>
      <t>opł. za duplikat  świadectwa szkol.</t>
    </r>
  </si>
  <si>
    <r>
      <t>&gt;</t>
    </r>
    <r>
      <rPr>
        <i/>
        <sz val="9"/>
        <rFont val="Arial CE"/>
        <family val="2"/>
      </rPr>
      <t xml:space="preserve"> odszkodowania za uszkodzenie mienia</t>
    </r>
  </si>
  <si>
    <t xml:space="preserve"> &gt;zwr. nadpł. wynagrodz. (rozl. lat ub.)</t>
  </si>
  <si>
    <r>
      <t>&gt;</t>
    </r>
    <r>
      <rPr>
        <i/>
        <sz val="9"/>
        <rFont val="Arial CE"/>
        <family val="2"/>
      </rPr>
      <t xml:space="preserve">wynagrodzenie płatników pod. doch. </t>
    </r>
  </si>
  <si>
    <r>
      <t>&gt;</t>
    </r>
    <r>
      <rPr>
        <i/>
        <sz val="9"/>
        <rFont val="Arial CE"/>
        <family val="2"/>
      </rPr>
      <t>wpł.za duplikaty legitymacji i świadectw szkol.</t>
    </r>
  </si>
  <si>
    <t xml:space="preserve"> -rozl. wniesionej opłaty sądowej </t>
  </si>
  <si>
    <t>80104</t>
  </si>
  <si>
    <t>Przedszkola</t>
  </si>
  <si>
    <t>2370</t>
  </si>
  <si>
    <t xml:space="preserve"> -nadwyżka środ.obrotowych Przedszkola w Lubiczu za 2007r.</t>
  </si>
  <si>
    <t xml:space="preserve"> -zwrot nadmiernej dotacji za 2007r. -  Przedszkole w Lubiczu</t>
  </si>
  <si>
    <t>0927</t>
  </si>
  <si>
    <t xml:space="preserve"> -ods. od środków  na progr. UE "Uczenie się przez całe życie"</t>
  </si>
  <si>
    <t>2700</t>
  </si>
  <si>
    <t xml:space="preserve">-środki  z FRSE na proj. "Przyjaźń jest magią…"(Polsko-Litewski Fundusz Wym. Młodzieży) </t>
  </si>
  <si>
    <t xml:space="preserve"> -środki z FRSE na progr. UE COMENIUS "Uczenie się przez całe życie"</t>
  </si>
  <si>
    <r>
      <t>&gt;</t>
    </r>
    <r>
      <rPr>
        <i/>
        <sz val="9"/>
        <rFont val="Arial CE"/>
        <family val="2"/>
      </rPr>
      <t>dofinans. pracodawcom kosztów przygotowania zawodowego młodocianych pracowników</t>
    </r>
  </si>
  <si>
    <t xml:space="preserve"> -zwrot dotacji pobranej w 2007r. w nadm. wysokości na zadanie zlecone przez Gminę (Akcja Katolicka Grębocin)</t>
  </si>
  <si>
    <r>
      <t xml:space="preserve">&gt; Pozostała działalność </t>
    </r>
    <r>
      <rPr>
        <i/>
        <sz val="9"/>
        <rFont val="Arial CE"/>
        <family val="2"/>
      </rPr>
      <t>(Pomoc państwa w zakresie dożywiania</t>
    </r>
    <r>
      <rPr>
        <b/>
        <sz val="9"/>
        <rFont val="Arial CE"/>
        <family val="2"/>
      </rPr>
      <t>)</t>
    </r>
  </si>
  <si>
    <t xml:space="preserve"> -ods. z tyt. nienależnie pobranych świadczeń rodzinnych</t>
  </si>
  <si>
    <t xml:space="preserve"> -dochody z tyt. nienależnie pobranych świadczeń rodzinnych</t>
  </si>
  <si>
    <t xml:space="preserve"> -refundacja zasiłków  wypłaconych osobom przebywającym na terenie gminy, a zameldowanych poza gminą</t>
  </si>
  <si>
    <t xml:space="preserve"> -wpł. z tyt. kosztów upomnień do zwrotu nienależnie pobranych świadczeń</t>
  </si>
  <si>
    <t>&gt;wynagrodzenie płatników pod. doch. od os. fiz i płatników zasiłków chorobowych.</t>
  </si>
  <si>
    <t xml:space="preserve"> &gt;wpł. za pobyt podopiecznej w DPS</t>
  </si>
  <si>
    <t xml:space="preserve"> -refundacja  wydatków na dożywianie osób przebywających na terenie gminy Lubicz, a zameldowanych poza gminą</t>
  </si>
  <si>
    <t xml:space="preserve"> &gt;zwr. niezrealizowanych wydatków niewygasających</t>
  </si>
  <si>
    <t xml:space="preserve"> &gt;zwrot opł. za korzystanie ze środo-wiska -rozl. z lat ub.</t>
  </si>
  <si>
    <t>,</t>
  </si>
  <si>
    <t>853</t>
  </si>
  <si>
    <t>85395</t>
  </si>
  <si>
    <t>POZOSTAŁE ZADANIA W ZAKRESIE POLITYKI SPOŁ.</t>
  </si>
  <si>
    <t>0928</t>
  </si>
  <si>
    <t xml:space="preserve"> -odsetki od środków dotacji rozwojowej</t>
  </si>
  <si>
    <t>0929</t>
  </si>
  <si>
    <t>2008</t>
  </si>
  <si>
    <t>2009</t>
  </si>
  <si>
    <t xml:space="preserve"> -dotacja rozwojowa na proj. "Prze-szlość dla przyszłości…"  w ramach POKL- ze śr. EFS</t>
  </si>
  <si>
    <t xml:space="preserve"> -dotacja rozwojowa na proj. "Prze-szłość dla przyszłości…"  w ramach POKL- wkład krajowy</t>
  </si>
  <si>
    <t>90015</t>
  </si>
  <si>
    <t>Oświetlenie ulic, placów i dróg</t>
  </si>
  <si>
    <t>-wpł. z korekty opłat zw. z oświetleniem dróg (rozl. wyd. 2007r.)</t>
  </si>
  <si>
    <t xml:space="preserve">Wpływy i wydatki zwiazane z groma-dzeniem środków z opłat produkto-wych </t>
  </si>
  <si>
    <t>6300</t>
  </si>
  <si>
    <t xml:space="preserve"> -dofinans. ze środków  samorządu woj. "Moje Boisko Orlik-2012" bud. boiska w Grębocinie</t>
  </si>
  <si>
    <r>
      <t xml:space="preserve"> </t>
    </r>
    <r>
      <rPr>
        <b/>
        <i/>
        <sz val="8"/>
        <rFont val="Arial CE"/>
        <family val="2"/>
      </rPr>
      <t>&gt;</t>
    </r>
    <r>
      <rPr>
        <i/>
        <sz val="8"/>
        <rFont val="Arial CE"/>
        <family val="2"/>
      </rPr>
      <t>pomoc materialna o charakterze socjalnym dla uczniów</t>
    </r>
  </si>
  <si>
    <t xml:space="preserve">-zwrot przez firmę przewozową kosztów ubezpieczenia autobusów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</si>
</sst>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_-* #,##0.0\ _z_ł_-;\-* #,##0.0\ _z_ł_-;_-* &quot;-&quot;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34">
    <font>
      <sz val="10"/>
      <name val="Arial CE"/>
      <family val="0"/>
    </font>
    <font>
      <i/>
      <sz val="10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i/>
      <sz val="9"/>
      <color indexed="10"/>
      <name val="Arial CE"/>
      <family val="2"/>
    </font>
    <font>
      <i/>
      <sz val="9"/>
      <color indexed="10"/>
      <name val="Arial CE"/>
      <family val="2"/>
    </font>
    <font>
      <b/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26">
    <xf numFmtId="0" fontId="0" fillId="0" borderId="0" xfId="0" applyAlignment="1">
      <alignment/>
    </xf>
    <xf numFmtId="4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43" fontId="6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170" fontId="6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5" fillId="21" borderId="13" xfId="0" applyNumberFormat="1" applyFont="1" applyFill="1" applyBorder="1" applyAlignment="1">
      <alignment horizontal="center"/>
    </xf>
    <xf numFmtId="49" fontId="5" fillId="21" borderId="10" xfId="0" applyNumberFormat="1" applyFont="1" applyFill="1" applyBorder="1" applyAlignment="1">
      <alignment horizontal="center"/>
    </xf>
    <xf numFmtId="49" fontId="11" fillId="21" borderId="14" xfId="0" applyNumberFormat="1" applyFont="1" applyFill="1" applyBorder="1" applyAlignment="1">
      <alignment horizontal="center"/>
    </xf>
    <xf numFmtId="49" fontId="8" fillId="21" borderId="0" xfId="0" applyNumberFormat="1" applyFont="1" applyFill="1" applyBorder="1" applyAlignment="1">
      <alignment horizontal="center"/>
    </xf>
    <xf numFmtId="41" fontId="5" fillId="21" borderId="10" xfId="0" applyNumberFormat="1" applyFont="1" applyFill="1" applyBorder="1" applyAlignment="1">
      <alignment/>
    </xf>
    <xf numFmtId="43" fontId="5" fillId="21" borderId="15" xfId="0" applyNumberFormat="1" applyFont="1" applyFill="1" applyBorder="1" applyAlignment="1">
      <alignment horizontal="center"/>
    </xf>
    <xf numFmtId="168" fontId="5" fillId="21" borderId="16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170" fontId="5" fillId="0" borderId="19" xfId="42" applyNumberFormat="1" applyFont="1" applyBorder="1" applyAlignment="1">
      <alignment/>
    </xf>
    <xf numFmtId="168" fontId="5" fillId="0" borderId="16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6" fillId="0" borderId="2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170" fontId="13" fillId="0" borderId="10" xfId="42" applyNumberFormat="1" applyFont="1" applyBorder="1" applyAlignment="1">
      <alignment/>
    </xf>
    <xf numFmtId="168" fontId="13" fillId="0" borderId="23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43" fontId="13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5" fillId="0" borderId="24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49" fontId="15" fillId="0" borderId="25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/>
    </xf>
    <xf numFmtId="168" fontId="12" fillId="0" borderId="26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168" fontId="13" fillId="0" borderId="27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168" fontId="12" fillId="0" borderId="23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70" fontId="13" fillId="0" borderId="11" xfId="42" applyNumberFormat="1" applyFont="1" applyBorder="1" applyAlignment="1">
      <alignment/>
    </xf>
    <xf numFmtId="170" fontId="13" fillId="0" borderId="14" xfId="42" applyNumberFormat="1" applyFont="1" applyBorder="1" applyAlignment="1">
      <alignment/>
    </xf>
    <xf numFmtId="49" fontId="15" fillId="0" borderId="0" xfId="0" applyNumberFormat="1" applyFont="1" applyBorder="1" applyAlignment="1">
      <alignment horizontal="left" indent="1"/>
    </xf>
    <xf numFmtId="49" fontId="14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left" wrapText="1"/>
    </xf>
    <xf numFmtId="49" fontId="15" fillId="0" borderId="25" xfId="0" applyNumberFormat="1" applyFont="1" applyBorder="1" applyAlignment="1">
      <alignment/>
    </xf>
    <xf numFmtId="170" fontId="13" fillId="0" borderId="28" xfId="42" applyNumberFormat="1" applyFont="1" applyBorder="1" applyAlignment="1">
      <alignment/>
    </xf>
    <xf numFmtId="43" fontId="13" fillId="0" borderId="14" xfId="0" applyNumberFormat="1" applyFont="1" applyBorder="1" applyAlignment="1">
      <alignment/>
    </xf>
    <xf numFmtId="49" fontId="15" fillId="0" borderId="28" xfId="0" applyNumberFormat="1" applyFont="1" applyBorder="1" applyAlignment="1">
      <alignment/>
    </xf>
    <xf numFmtId="43" fontId="13" fillId="0" borderId="28" xfId="0" applyNumberFormat="1" applyFont="1" applyBorder="1" applyAlignment="1">
      <alignment/>
    </xf>
    <xf numFmtId="49" fontId="13" fillId="0" borderId="28" xfId="0" applyNumberFormat="1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3" fontId="13" fillId="0" borderId="25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43" fontId="12" fillId="0" borderId="11" xfId="0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/>
    </xf>
    <xf numFmtId="49" fontId="15" fillId="0" borderId="31" xfId="0" applyNumberFormat="1" applyFont="1" applyBorder="1" applyAlignment="1">
      <alignment/>
    </xf>
    <xf numFmtId="170" fontId="13" fillId="0" borderId="30" xfId="42" applyNumberFormat="1" applyFont="1" applyBorder="1" applyAlignment="1">
      <alignment/>
    </xf>
    <xf numFmtId="43" fontId="13" fillId="0" borderId="32" xfId="0" applyNumberFormat="1" applyFont="1" applyBorder="1" applyAlignment="1">
      <alignment/>
    </xf>
    <xf numFmtId="168" fontId="13" fillId="0" borderId="33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49" fontId="6" fillId="0" borderId="36" xfId="0" applyNumberFormat="1" applyFont="1" applyBorder="1" applyAlignment="1">
      <alignment/>
    </xf>
    <xf numFmtId="49" fontId="6" fillId="0" borderId="37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170" fontId="5" fillId="0" borderId="25" xfId="42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170" fontId="5" fillId="0" borderId="10" xfId="42" applyNumberFormat="1" applyFont="1" applyBorder="1" applyAlignment="1">
      <alignment/>
    </xf>
    <xf numFmtId="43" fontId="5" fillId="0" borderId="10" xfId="42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3" fontId="6" fillId="0" borderId="10" xfId="42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70" fontId="5" fillId="0" borderId="15" xfId="42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170" fontId="6" fillId="0" borderId="11" xfId="42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170" fontId="6" fillId="0" borderId="0" xfId="42" applyNumberFormat="1" applyFont="1" applyBorder="1" applyAlignment="1">
      <alignment/>
    </xf>
    <xf numFmtId="49" fontId="7" fillId="0" borderId="24" xfId="0" applyNumberFormat="1" applyFont="1" applyBorder="1" applyAlignment="1">
      <alignment horizontal="left" wrapText="1" indent="1"/>
    </xf>
    <xf numFmtId="49" fontId="8" fillId="0" borderId="0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170" fontId="6" fillId="0" borderId="14" xfId="42" applyNumberFormat="1" applyFont="1" applyBorder="1" applyAlignment="1">
      <alignment/>
    </xf>
    <xf numFmtId="43" fontId="6" fillId="0" borderId="28" xfId="0" applyNumberFormat="1" applyFont="1" applyBorder="1" applyAlignment="1">
      <alignment/>
    </xf>
    <xf numFmtId="168" fontId="6" fillId="0" borderId="27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 indent="1"/>
    </xf>
    <xf numFmtId="49" fontId="5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170" fontId="6" fillId="0" borderId="21" xfId="42" applyNumberFormat="1" applyFont="1" applyBorder="1" applyAlignment="1">
      <alignment/>
    </xf>
    <xf numFmtId="168" fontId="6" fillId="0" borderId="4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indent="1"/>
    </xf>
    <xf numFmtId="49" fontId="8" fillId="0" borderId="18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 wrapText="1" indent="1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68" fontId="5" fillId="0" borderId="41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indent="1"/>
    </xf>
    <xf numFmtId="49" fontId="8" fillId="0" borderId="10" xfId="0" applyNumberFormat="1" applyFont="1" applyBorder="1" applyAlignment="1">
      <alignment horizontal="left" indent="1"/>
    </xf>
    <xf numFmtId="49" fontId="7" fillId="0" borderId="24" xfId="0" applyNumberFormat="1" applyFont="1" applyBorder="1" applyAlignment="1">
      <alignment horizontal="left"/>
    </xf>
    <xf numFmtId="43" fontId="13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 indent="1"/>
    </xf>
    <xf numFmtId="49" fontId="8" fillId="0" borderId="24" xfId="0" applyNumberFormat="1" applyFont="1" applyBorder="1" applyAlignment="1">
      <alignment/>
    </xf>
    <xf numFmtId="49" fontId="7" fillId="0" borderId="24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left" indent="1"/>
    </xf>
    <xf numFmtId="170" fontId="6" fillId="0" borderId="11" xfId="42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0" fontId="5" fillId="0" borderId="10" xfId="42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170" fontId="6" fillId="0" borderId="10" xfId="42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168" fontId="5" fillId="0" borderId="23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wrapText="1" indent="1"/>
    </xf>
    <xf numFmtId="49" fontId="5" fillId="0" borderId="1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25" xfId="0" applyNumberFormat="1" applyFont="1" applyFill="1" applyBorder="1" applyAlignment="1">
      <alignment/>
    </xf>
    <xf numFmtId="170" fontId="6" fillId="0" borderId="28" xfId="42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wrapText="1" indent="1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/>
    </xf>
    <xf numFmtId="170" fontId="5" fillId="0" borderId="19" xfId="42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4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3" fontId="5" fillId="0" borderId="19" xfId="42" applyNumberFormat="1" applyFont="1" applyBorder="1" applyAlignment="1">
      <alignment/>
    </xf>
    <xf numFmtId="43" fontId="5" fillId="0" borderId="15" xfId="42" applyNumberFormat="1" applyFont="1" applyBorder="1" applyAlignment="1">
      <alignment/>
    </xf>
    <xf numFmtId="43" fontId="5" fillId="0" borderId="19" xfId="42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 shrinkToFit="1"/>
    </xf>
    <xf numFmtId="49" fontId="5" fillId="0" borderId="0" xfId="0" applyNumberFormat="1" applyFont="1" applyBorder="1" applyAlignment="1">
      <alignment horizontal="left" wrapText="1" shrinkToFit="1"/>
    </xf>
    <xf numFmtId="49" fontId="7" fillId="0" borderId="10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shrinkToFit="1"/>
    </xf>
    <xf numFmtId="49" fontId="5" fillId="0" borderId="25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 indent="1"/>
    </xf>
    <xf numFmtId="49" fontId="8" fillId="0" borderId="0" xfId="0" applyNumberFormat="1" applyFont="1" applyBorder="1" applyAlignment="1">
      <alignment horizontal="left" wrapText="1" indent="1"/>
    </xf>
    <xf numFmtId="49" fontId="8" fillId="0" borderId="24" xfId="0" applyNumberFormat="1" applyFont="1" applyBorder="1" applyAlignment="1">
      <alignment horizontal="left" wrapText="1" inden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49" fontId="5" fillId="0" borderId="19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 indent="1"/>
    </xf>
    <xf numFmtId="49" fontId="5" fillId="0" borderId="28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3" fontId="5" fillId="0" borderId="36" xfId="42" applyNumberFormat="1" applyFont="1" applyBorder="1" applyAlignment="1">
      <alignment/>
    </xf>
    <xf numFmtId="43" fontId="5" fillId="0" borderId="35" xfId="42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49" fontId="5" fillId="20" borderId="43" xfId="0" applyNumberFormat="1" applyFont="1" applyFill="1" applyBorder="1" applyAlignment="1">
      <alignment/>
    </xf>
    <xf numFmtId="49" fontId="6" fillId="20" borderId="43" xfId="0" applyNumberFormat="1" applyFont="1" applyFill="1" applyBorder="1" applyAlignment="1">
      <alignment/>
    </xf>
    <xf numFmtId="170" fontId="5" fillId="20" borderId="44" xfId="42" applyNumberFormat="1" applyFont="1" applyFill="1" applyBorder="1" applyAlignment="1">
      <alignment/>
    </xf>
    <xf numFmtId="168" fontId="5" fillId="20" borderId="45" xfId="0" applyNumberFormat="1" applyFont="1" applyFill="1" applyBorder="1" applyAlignment="1">
      <alignment/>
    </xf>
    <xf numFmtId="43" fontId="5" fillId="20" borderId="44" xfId="42" applyNumberFormat="1" applyFont="1" applyFill="1" applyBorder="1" applyAlignment="1">
      <alignment/>
    </xf>
    <xf numFmtId="49" fontId="5" fillId="21" borderId="46" xfId="0" applyNumberFormat="1" applyFont="1" applyFill="1" applyBorder="1" applyAlignment="1">
      <alignment horizontal="center"/>
    </xf>
    <xf numFmtId="49" fontId="5" fillId="21" borderId="47" xfId="0" applyNumberFormat="1" applyFont="1" applyFill="1" applyBorder="1" applyAlignment="1">
      <alignment horizontal="center"/>
    </xf>
    <xf numFmtId="0" fontId="10" fillId="21" borderId="48" xfId="0" applyFont="1" applyFill="1" applyBorder="1" applyAlignment="1">
      <alignment horizontal="center"/>
    </xf>
    <xf numFmtId="41" fontId="5" fillId="21" borderId="4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 indent="1"/>
    </xf>
    <xf numFmtId="49" fontId="5" fillId="0" borderId="21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 wrapText="1" indent="1"/>
    </xf>
    <xf numFmtId="49" fontId="7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5" fillId="0" borderId="24" xfId="0" applyNumberFormat="1" applyFont="1" applyBorder="1" applyAlignment="1">
      <alignment horizontal="left" indent="1"/>
    </xf>
    <xf numFmtId="49" fontId="5" fillId="0" borderId="21" xfId="0" applyNumberFormat="1" applyFont="1" applyBorder="1" applyAlignment="1">
      <alignment horizontal="left" wrapText="1"/>
    </xf>
    <xf numFmtId="49" fontId="5" fillId="0" borderId="36" xfId="0" applyNumberFormat="1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wrapText="1"/>
    </xf>
    <xf numFmtId="41" fontId="0" fillId="0" borderId="22" xfId="0" applyNumberFormat="1" applyFont="1" applyBorder="1" applyAlignment="1">
      <alignment horizontal="center"/>
    </xf>
    <xf numFmtId="49" fontId="5" fillId="21" borderId="49" xfId="0" applyNumberFormat="1" applyFont="1" applyFill="1" applyBorder="1" applyAlignment="1">
      <alignment horizontal="center"/>
    </xf>
    <xf numFmtId="41" fontId="5" fillId="21" borderId="50" xfId="0" applyNumberFormat="1" applyFont="1" applyFill="1" applyBorder="1" applyAlignment="1">
      <alignment horizontal="center"/>
    </xf>
    <xf numFmtId="0" fontId="6" fillId="21" borderId="51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 wrapText="1"/>
    </xf>
    <xf numFmtId="49" fontId="15" fillId="0" borderId="39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top" wrapText="1" indent="1"/>
    </xf>
    <xf numFmtId="49" fontId="8" fillId="0" borderId="0" xfId="0" applyNumberFormat="1" applyFont="1" applyBorder="1" applyAlignment="1">
      <alignment horizontal="left" vertical="top" wrapText="1" indent="1"/>
    </xf>
    <xf numFmtId="49" fontId="8" fillId="0" borderId="24" xfId="0" applyNumberFormat="1" applyFont="1" applyBorder="1" applyAlignment="1">
      <alignment horizontal="left" vertical="top" wrapText="1" indent="1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3" fillId="20" borderId="52" xfId="0" applyNumberFormat="1" applyFont="1" applyFill="1" applyBorder="1" applyAlignment="1">
      <alignment horizontal="center"/>
    </xf>
    <xf numFmtId="49" fontId="13" fillId="20" borderId="43" xfId="0" applyNumberFormat="1" applyFont="1" applyFill="1" applyBorder="1" applyAlignment="1">
      <alignment horizontal="center"/>
    </xf>
    <xf numFmtId="49" fontId="13" fillId="20" borderId="53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D1">
      <selection activeCell="D1" sqref="D1:M306"/>
    </sheetView>
  </sheetViews>
  <sheetFormatPr defaultColWidth="9.00390625" defaultRowHeight="12.75"/>
  <cols>
    <col min="1" max="3" width="0" style="0" hidden="1" customWidth="1"/>
    <col min="4" max="4" width="6.25390625" style="3" customWidth="1"/>
    <col min="5" max="5" width="8.375" style="3" customWidth="1"/>
    <col min="6" max="6" width="5.25390625" style="3" customWidth="1"/>
    <col min="7" max="7" width="9.75390625" style="2" bestFit="1" customWidth="1"/>
    <col min="8" max="9" width="9.125" style="2" customWidth="1"/>
    <col min="10" max="10" width="16.75390625" style="2" customWidth="1"/>
    <col min="11" max="11" width="0" style="2" hidden="1" customWidth="1"/>
    <col min="12" max="12" width="13.375" style="1" customWidth="1"/>
    <col min="13" max="13" width="16.875" style="1" customWidth="1"/>
    <col min="14" max="20" width="9.125" style="4" customWidth="1"/>
  </cols>
  <sheetData/>
  <sheetProtection/>
  <printOptions horizontalCentered="1"/>
  <pageMargins left="0.7874015748031497" right="0.7874015748031497" top="0.984251968503937" bottom="0.984251968503937" header="0.5118110236220472" footer="0.5118110236220472"/>
  <pageSetup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5"/>
  <sheetViews>
    <sheetView tabSelected="1" zoomScalePageLayoutView="0" workbookViewId="0" topLeftCell="A1">
      <selection activeCell="C153" sqref="C153"/>
    </sheetView>
  </sheetViews>
  <sheetFormatPr defaultColWidth="9.00390625" defaultRowHeight="12.75"/>
  <cols>
    <col min="1" max="1" width="5.25390625" style="0" customWidth="1"/>
    <col min="2" max="3" width="6.25390625" style="0" customWidth="1"/>
    <col min="6" max="6" width="4.375" style="0" customWidth="1"/>
    <col min="8" max="8" width="0.12890625" style="0" customWidth="1"/>
    <col min="9" max="9" width="13.125" style="0" customWidth="1"/>
    <col min="10" max="10" width="15.125" style="0" customWidth="1"/>
    <col min="11" max="11" width="8.375" style="0" customWidth="1"/>
  </cols>
  <sheetData>
    <row r="1" spans="1:11" ht="28.5" customHeight="1">
      <c r="A1" s="290" t="s">
        <v>224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3.5" thickBot="1">
      <c r="A2" s="42"/>
      <c r="B2" s="42"/>
      <c r="C2" s="43"/>
      <c r="D2" s="44"/>
      <c r="E2" s="44"/>
      <c r="F2" s="44"/>
      <c r="G2" s="44"/>
      <c r="H2" s="44"/>
      <c r="I2" s="291"/>
      <c r="J2" s="291"/>
      <c r="K2" s="45"/>
    </row>
    <row r="3" spans="1:11" ht="12.75">
      <c r="A3" s="266" t="s">
        <v>0</v>
      </c>
      <c r="B3" s="267" t="s">
        <v>65</v>
      </c>
      <c r="C3" s="268" t="s">
        <v>66</v>
      </c>
      <c r="D3" s="292" t="s">
        <v>62</v>
      </c>
      <c r="E3" s="292"/>
      <c r="F3" s="292"/>
      <c r="G3" s="292"/>
      <c r="H3" s="292"/>
      <c r="I3" s="269" t="s">
        <v>1</v>
      </c>
      <c r="J3" s="293" t="s">
        <v>69</v>
      </c>
      <c r="K3" s="294"/>
    </row>
    <row r="4" spans="1:11" ht="12.75">
      <c r="A4" s="20"/>
      <c r="B4" s="21"/>
      <c r="C4" s="22"/>
      <c r="D4" s="23"/>
      <c r="E4" s="23"/>
      <c r="F4" s="23"/>
      <c r="G4" s="23"/>
      <c r="H4" s="23"/>
      <c r="I4" s="24"/>
      <c r="J4" s="25" t="s">
        <v>63</v>
      </c>
      <c r="K4" s="26" t="s">
        <v>64</v>
      </c>
    </row>
    <row r="5" spans="1:11" ht="12.75">
      <c r="A5" s="27" t="s">
        <v>4</v>
      </c>
      <c r="B5" s="28"/>
      <c r="C5" s="29"/>
      <c r="D5" s="30" t="s">
        <v>2</v>
      </c>
      <c r="E5" s="30"/>
      <c r="F5" s="30"/>
      <c r="G5" s="30"/>
      <c r="H5" s="30"/>
      <c r="I5" s="223">
        <f>I8+I11+I13+I15+I17+I19</f>
        <v>65896</v>
      </c>
      <c r="J5" s="223">
        <f>J8+J11+J13+J15+J17+J19</f>
        <v>86196.69</v>
      </c>
      <c r="K5" s="32">
        <f>J5/I5*100</f>
        <v>130.8071658370766</v>
      </c>
    </row>
    <row r="6" spans="1:11" ht="25.5" customHeight="1">
      <c r="A6" s="33"/>
      <c r="B6" s="34" t="s">
        <v>5</v>
      </c>
      <c r="C6" s="12"/>
      <c r="D6" s="287" t="s">
        <v>3</v>
      </c>
      <c r="E6" s="288"/>
      <c r="F6" s="288"/>
      <c r="G6" s="288"/>
      <c r="H6" s="13"/>
      <c r="I6" s="17"/>
      <c r="J6" s="35"/>
      <c r="K6" s="146"/>
    </row>
    <row r="7" spans="1:11" ht="8.25" customHeight="1">
      <c r="A7" s="14"/>
      <c r="B7" s="15"/>
      <c r="C7" s="12"/>
      <c r="D7" s="16"/>
      <c r="E7" s="16"/>
      <c r="F7" s="16"/>
      <c r="G7" s="16"/>
      <c r="H7" s="16"/>
      <c r="I7" s="17"/>
      <c r="J7" s="11"/>
      <c r="K7" s="146"/>
    </row>
    <row r="8" spans="1:11" ht="20.25" customHeight="1">
      <c r="A8" s="14"/>
      <c r="B8" s="15"/>
      <c r="C8" s="12" t="s">
        <v>85</v>
      </c>
      <c r="D8" s="251" t="s">
        <v>173</v>
      </c>
      <c r="E8" s="252"/>
      <c r="F8" s="252"/>
      <c r="G8" s="252"/>
      <c r="H8" s="16"/>
      <c r="I8" s="17">
        <v>2100</v>
      </c>
      <c r="J8" s="11">
        <v>1042.2</v>
      </c>
      <c r="K8" s="146">
        <f>J8/I8*100</f>
        <v>49.62857142857143</v>
      </c>
    </row>
    <row r="9" spans="1:11" ht="9.75" customHeight="1">
      <c r="A9" s="14"/>
      <c r="B9" s="15"/>
      <c r="C9" s="12"/>
      <c r="D9" s="272"/>
      <c r="E9" s="273"/>
      <c r="F9" s="273"/>
      <c r="G9" s="273"/>
      <c r="H9" s="274"/>
      <c r="I9" s="17"/>
      <c r="J9" s="11"/>
      <c r="K9" s="146"/>
    </row>
    <row r="10" spans="1:11" ht="12.75">
      <c r="A10" s="14"/>
      <c r="B10" s="34" t="s">
        <v>6</v>
      </c>
      <c r="C10" s="12"/>
      <c r="D10" s="13" t="s">
        <v>19</v>
      </c>
      <c r="E10" s="13"/>
      <c r="F10" s="36"/>
      <c r="G10" s="16"/>
      <c r="H10" s="16"/>
      <c r="I10" s="17"/>
      <c r="J10" s="11"/>
      <c r="K10" s="146"/>
    </row>
    <row r="11" spans="1:11" ht="26.25" customHeight="1">
      <c r="A11" s="14"/>
      <c r="B11" s="34"/>
      <c r="C11" s="12" t="s">
        <v>86</v>
      </c>
      <c r="D11" s="251" t="s">
        <v>197</v>
      </c>
      <c r="E11" s="252"/>
      <c r="F11" s="252"/>
      <c r="G11" s="252"/>
      <c r="H11" s="16"/>
      <c r="I11" s="17">
        <v>8000</v>
      </c>
      <c r="J11" s="11">
        <v>7192.45</v>
      </c>
      <c r="K11" s="146">
        <f>J11/I11*100</f>
        <v>89.905625</v>
      </c>
    </row>
    <row r="12" spans="1:11" ht="9" customHeight="1">
      <c r="A12" s="14"/>
      <c r="B12" s="34"/>
      <c r="C12" s="12"/>
      <c r="D12" s="16"/>
      <c r="E12" s="13"/>
      <c r="F12" s="36"/>
      <c r="G12" s="16"/>
      <c r="H12" s="16"/>
      <c r="I12" s="17"/>
      <c r="J12" s="11"/>
      <c r="K12" s="146"/>
    </row>
    <row r="13" spans="1:11" ht="23.25" customHeight="1">
      <c r="A13" s="14"/>
      <c r="B13" s="34"/>
      <c r="C13" s="12" t="s">
        <v>108</v>
      </c>
      <c r="D13" s="281" t="s">
        <v>209</v>
      </c>
      <c r="E13" s="283"/>
      <c r="F13" s="283"/>
      <c r="G13" s="283"/>
      <c r="H13" s="16"/>
      <c r="I13" s="17">
        <v>0</v>
      </c>
      <c r="J13" s="11">
        <v>21715</v>
      </c>
      <c r="K13" s="146">
        <v>0</v>
      </c>
    </row>
    <row r="14" spans="1:11" ht="11.25" customHeight="1">
      <c r="A14" s="14"/>
      <c r="B14" s="34"/>
      <c r="C14" s="12"/>
      <c r="D14" s="39"/>
      <c r="E14" s="40"/>
      <c r="F14" s="40"/>
      <c r="G14" s="40"/>
      <c r="H14" s="16"/>
      <c r="I14" s="17"/>
      <c r="J14" s="11"/>
      <c r="K14" s="146"/>
    </row>
    <row r="15" spans="1:11" ht="11.25" customHeight="1">
      <c r="A15" s="14"/>
      <c r="B15" s="34"/>
      <c r="C15" s="12" t="s">
        <v>93</v>
      </c>
      <c r="D15" s="297" t="s">
        <v>223</v>
      </c>
      <c r="E15" s="298"/>
      <c r="F15" s="298"/>
      <c r="G15" s="298"/>
      <c r="H15" s="16"/>
      <c r="I15" s="17">
        <v>0</v>
      </c>
      <c r="J15" s="11">
        <v>1.08</v>
      </c>
      <c r="K15" s="146">
        <v>0</v>
      </c>
    </row>
    <row r="16" spans="1:11" ht="11.25" customHeight="1">
      <c r="A16" s="14"/>
      <c r="B16" s="34"/>
      <c r="C16" s="12"/>
      <c r="D16" s="39"/>
      <c r="E16" s="40"/>
      <c r="F16" s="40"/>
      <c r="G16" s="40"/>
      <c r="H16" s="16"/>
      <c r="I16" s="17"/>
      <c r="J16" s="11"/>
      <c r="K16" s="146"/>
    </row>
    <row r="17" spans="1:11" ht="11.25" customHeight="1">
      <c r="A17" s="14"/>
      <c r="B17" s="34"/>
      <c r="C17" s="12" t="s">
        <v>85</v>
      </c>
      <c r="D17" s="251" t="s">
        <v>235</v>
      </c>
      <c r="E17" s="252"/>
      <c r="F17" s="252"/>
      <c r="G17" s="252"/>
      <c r="H17" s="16"/>
      <c r="I17" s="17">
        <v>0</v>
      </c>
      <c r="J17" s="11">
        <v>450</v>
      </c>
      <c r="K17" s="146">
        <v>0</v>
      </c>
    </row>
    <row r="18" spans="1:11" ht="9.75" customHeight="1">
      <c r="A18" s="14"/>
      <c r="B18" s="34"/>
      <c r="C18" s="12"/>
      <c r="D18" s="37"/>
      <c r="E18" s="38"/>
      <c r="F18" s="38"/>
      <c r="G18" s="38"/>
      <c r="H18" s="16"/>
      <c r="I18" s="17"/>
      <c r="J18" s="11"/>
      <c r="K18" s="146"/>
    </row>
    <row r="19" spans="1:11" ht="47.25" customHeight="1">
      <c r="A19" s="14"/>
      <c r="B19" s="34"/>
      <c r="C19" s="271" t="s">
        <v>84</v>
      </c>
      <c r="D19" s="251" t="s">
        <v>163</v>
      </c>
      <c r="E19" s="252"/>
      <c r="F19" s="252"/>
      <c r="G19" s="252"/>
      <c r="H19" s="278"/>
      <c r="I19" s="17">
        <v>55796</v>
      </c>
      <c r="J19" s="11">
        <v>55795.96</v>
      </c>
      <c r="K19" s="146">
        <f>J19/I19*100</f>
        <v>99.99992831027313</v>
      </c>
    </row>
    <row r="20" spans="1:11" ht="12.75">
      <c r="A20" s="52"/>
      <c r="B20" s="53"/>
      <c r="C20" s="48"/>
      <c r="D20" s="54"/>
      <c r="E20" s="54"/>
      <c r="F20" s="54"/>
      <c r="G20" s="54"/>
      <c r="H20" s="54"/>
      <c r="I20" s="50"/>
      <c r="J20" s="55"/>
      <c r="K20" s="51"/>
    </row>
    <row r="21" spans="1:11" ht="12.75">
      <c r="A21" s="106" t="s">
        <v>113</v>
      </c>
      <c r="B21" s="107"/>
      <c r="C21" s="257"/>
      <c r="D21" s="108" t="s">
        <v>159</v>
      </c>
      <c r="E21" s="109"/>
      <c r="F21" s="109"/>
      <c r="G21" s="109"/>
      <c r="H21" s="110"/>
      <c r="I21" s="258">
        <f>I25+I27+I29</f>
        <v>0</v>
      </c>
      <c r="J21" s="259">
        <f>J25+J27+J29</f>
        <v>300</v>
      </c>
      <c r="K21" s="169">
        <v>0</v>
      </c>
    </row>
    <row r="22" spans="1:11" ht="12.75">
      <c r="A22" s="111"/>
      <c r="B22" s="112"/>
      <c r="C22" s="113"/>
      <c r="D22" s="114" t="s">
        <v>158</v>
      </c>
      <c r="E22" s="115"/>
      <c r="F22" s="115"/>
      <c r="G22" s="115"/>
      <c r="H22" s="116"/>
      <c r="I22" s="117"/>
      <c r="J22" s="118"/>
      <c r="K22" s="64"/>
    </row>
    <row r="23" spans="1:11" ht="12.75">
      <c r="A23" s="119"/>
      <c r="B23" s="34" t="s">
        <v>114</v>
      </c>
      <c r="C23" s="12"/>
      <c r="D23" s="13" t="s">
        <v>138</v>
      </c>
      <c r="E23" s="16"/>
      <c r="F23" s="16"/>
      <c r="G23" s="16"/>
      <c r="H23" s="16"/>
      <c r="I23" s="17"/>
      <c r="J23" s="11"/>
      <c r="K23" s="51"/>
    </row>
    <row r="24" spans="1:11" ht="4.5" customHeight="1">
      <c r="A24" s="119"/>
      <c r="B24" s="34"/>
      <c r="C24" s="12"/>
      <c r="D24" s="16"/>
      <c r="E24" s="16"/>
      <c r="F24" s="16"/>
      <c r="G24" s="16"/>
      <c r="H24" s="16"/>
      <c r="I24" s="17"/>
      <c r="J24" s="11"/>
      <c r="K24" s="146"/>
    </row>
    <row r="25" spans="1:11" ht="22.5" customHeight="1">
      <c r="A25" s="119"/>
      <c r="B25" s="34"/>
      <c r="C25" s="12" t="s">
        <v>98</v>
      </c>
      <c r="D25" s="251" t="s">
        <v>234</v>
      </c>
      <c r="E25" s="252"/>
      <c r="F25" s="252"/>
      <c r="G25" s="252"/>
      <c r="H25" s="16"/>
      <c r="I25" s="17">
        <v>0</v>
      </c>
      <c r="J25" s="11">
        <v>27</v>
      </c>
      <c r="K25" s="146">
        <v>0</v>
      </c>
    </row>
    <row r="26" spans="1:11" ht="9" customHeight="1">
      <c r="A26" s="119"/>
      <c r="B26" s="34"/>
      <c r="C26" s="12"/>
      <c r="D26" s="16"/>
      <c r="E26" s="16"/>
      <c r="F26" s="16"/>
      <c r="G26" s="16"/>
      <c r="H26" s="16"/>
      <c r="I26" s="17"/>
      <c r="J26" s="11"/>
      <c r="K26" s="146"/>
    </row>
    <row r="27" spans="1:11" ht="46.5" customHeight="1">
      <c r="A27" s="14"/>
      <c r="B27" s="15"/>
      <c r="C27" s="271" t="s">
        <v>88</v>
      </c>
      <c r="D27" s="251" t="s">
        <v>208</v>
      </c>
      <c r="E27" s="252"/>
      <c r="F27" s="252"/>
      <c r="G27" s="252"/>
      <c r="H27" s="278"/>
      <c r="I27" s="17">
        <v>0</v>
      </c>
      <c r="J27" s="11">
        <v>171</v>
      </c>
      <c r="K27" s="146">
        <v>0</v>
      </c>
    </row>
    <row r="28" spans="1:11" ht="7.5" customHeight="1">
      <c r="A28" s="14"/>
      <c r="B28" s="15"/>
      <c r="C28" s="12"/>
      <c r="D28" s="41"/>
      <c r="E28" s="41"/>
      <c r="F28" s="41"/>
      <c r="G28" s="41"/>
      <c r="H28" s="41"/>
      <c r="I28" s="17"/>
      <c r="J28" s="11"/>
      <c r="K28" s="146"/>
    </row>
    <row r="29" spans="1:11" ht="21.75" customHeight="1">
      <c r="A29" s="14"/>
      <c r="B29" s="15"/>
      <c r="C29" s="12" t="s">
        <v>94</v>
      </c>
      <c r="D29" s="251" t="s">
        <v>210</v>
      </c>
      <c r="E29" s="252"/>
      <c r="F29" s="252"/>
      <c r="G29" s="252"/>
      <c r="H29" s="41"/>
      <c r="I29" s="17">
        <v>0</v>
      </c>
      <c r="J29" s="11">
        <v>102</v>
      </c>
      <c r="K29" s="146">
        <v>0</v>
      </c>
    </row>
    <row r="30" spans="1:11" ht="7.5" customHeight="1">
      <c r="A30" s="52"/>
      <c r="B30" s="53"/>
      <c r="C30" s="48"/>
      <c r="D30" s="54"/>
      <c r="E30" s="54"/>
      <c r="F30" s="54"/>
      <c r="G30" s="54"/>
      <c r="H30" s="54"/>
      <c r="I30" s="50"/>
      <c r="J30" s="55"/>
      <c r="K30" s="66"/>
    </row>
    <row r="31" spans="1:11" ht="12.75">
      <c r="A31" s="120" t="s">
        <v>7</v>
      </c>
      <c r="B31" s="28"/>
      <c r="C31" s="256"/>
      <c r="D31" s="30" t="s">
        <v>8</v>
      </c>
      <c r="E31" s="30"/>
      <c r="F31" s="30"/>
      <c r="G31" s="30"/>
      <c r="H31" s="122"/>
      <c r="I31" s="223">
        <f>I34+I38+I42+I44</f>
        <v>8500</v>
      </c>
      <c r="J31" s="223">
        <f>J34+J38+J42+J44</f>
        <v>11180.42</v>
      </c>
      <c r="K31" s="260">
        <f>J31/I31*100</f>
        <v>131.53435294117648</v>
      </c>
    </row>
    <row r="32" spans="1:11" ht="12.75">
      <c r="A32" s="119"/>
      <c r="B32" s="34" t="s">
        <v>211</v>
      </c>
      <c r="C32" s="12"/>
      <c r="D32" s="276" t="s">
        <v>212</v>
      </c>
      <c r="E32" s="277"/>
      <c r="F32" s="277"/>
      <c r="G32" s="277"/>
      <c r="H32" s="109"/>
      <c r="I32" s="123"/>
      <c r="J32" s="124"/>
      <c r="K32" s="193"/>
    </row>
    <row r="33" spans="1:11" ht="6" customHeight="1">
      <c r="A33" s="119"/>
      <c r="B33" s="34"/>
      <c r="C33" s="125"/>
      <c r="D33" s="126"/>
      <c r="E33" s="127"/>
      <c r="F33" s="127"/>
      <c r="G33" s="127"/>
      <c r="H33" s="109"/>
      <c r="I33" s="123"/>
      <c r="J33" s="124"/>
      <c r="K33" s="193"/>
    </row>
    <row r="34" spans="1:11" ht="24" customHeight="1">
      <c r="A34" s="119"/>
      <c r="B34" s="34"/>
      <c r="C34" s="125" t="s">
        <v>85</v>
      </c>
      <c r="D34" s="251" t="s">
        <v>213</v>
      </c>
      <c r="E34" s="252"/>
      <c r="F34" s="252"/>
      <c r="G34" s="252"/>
      <c r="H34" s="109"/>
      <c r="I34" s="17">
        <v>0</v>
      </c>
      <c r="J34" s="128">
        <v>1367</v>
      </c>
      <c r="K34" s="194">
        <v>0</v>
      </c>
    </row>
    <row r="35" spans="1:11" ht="12.75">
      <c r="A35" s="119"/>
      <c r="B35" s="34"/>
      <c r="C35" s="125"/>
      <c r="D35" s="295"/>
      <c r="E35" s="296"/>
      <c r="F35" s="296"/>
      <c r="G35" s="296"/>
      <c r="H35" s="109"/>
      <c r="I35" s="123"/>
      <c r="J35" s="124"/>
      <c r="K35" s="194"/>
    </row>
    <row r="36" spans="1:11" ht="12.75">
      <c r="A36" s="119"/>
      <c r="B36" s="34" t="s">
        <v>174</v>
      </c>
      <c r="C36" s="12"/>
      <c r="D36" s="238" t="s">
        <v>175</v>
      </c>
      <c r="E36" s="239"/>
      <c r="F36" s="239"/>
      <c r="G36" s="239"/>
      <c r="H36" s="289"/>
      <c r="I36" s="123"/>
      <c r="J36" s="130"/>
      <c r="K36" s="194"/>
    </row>
    <row r="37" spans="1:11" ht="4.5" customHeight="1">
      <c r="A37" s="119"/>
      <c r="B37" s="34"/>
      <c r="C37" s="12"/>
      <c r="D37" s="13"/>
      <c r="E37" s="13"/>
      <c r="F37" s="13"/>
      <c r="G37" s="13"/>
      <c r="H37" s="36"/>
      <c r="I37" s="123"/>
      <c r="J37" s="130"/>
      <c r="K37" s="194"/>
    </row>
    <row r="38" spans="1:11" ht="33.75" customHeight="1">
      <c r="A38" s="119"/>
      <c r="B38" s="34"/>
      <c r="C38" s="271" t="s">
        <v>85</v>
      </c>
      <c r="D38" s="251" t="s">
        <v>225</v>
      </c>
      <c r="E38" s="252"/>
      <c r="F38" s="252"/>
      <c r="G38" s="252"/>
      <c r="H38" s="278"/>
      <c r="I38" s="17">
        <v>0</v>
      </c>
      <c r="J38" s="11">
        <v>-1748</v>
      </c>
      <c r="K38" s="194">
        <v>0</v>
      </c>
    </row>
    <row r="39" spans="1:11" ht="6" customHeight="1">
      <c r="A39" s="119"/>
      <c r="B39" s="34"/>
      <c r="C39" s="12"/>
      <c r="D39" s="41"/>
      <c r="E39" s="41"/>
      <c r="F39" s="41"/>
      <c r="G39" s="41"/>
      <c r="H39" s="41"/>
      <c r="I39" s="123"/>
      <c r="J39" s="131"/>
      <c r="K39" s="194"/>
    </row>
    <row r="40" spans="1:11" ht="12.75">
      <c r="A40" s="14"/>
      <c r="B40" s="34" t="s">
        <v>9</v>
      </c>
      <c r="C40" s="12"/>
      <c r="D40" s="13" t="s">
        <v>176</v>
      </c>
      <c r="E40" s="13"/>
      <c r="F40" s="13"/>
      <c r="G40" s="36"/>
      <c r="H40" s="36"/>
      <c r="I40" s="17"/>
      <c r="J40" s="11"/>
      <c r="K40" s="194"/>
    </row>
    <row r="41" spans="1:11" ht="5.25" customHeight="1">
      <c r="A41" s="14"/>
      <c r="B41" s="34"/>
      <c r="C41" s="12"/>
      <c r="D41" s="13"/>
      <c r="E41" s="13"/>
      <c r="F41" s="13"/>
      <c r="G41" s="36"/>
      <c r="H41" s="36"/>
      <c r="I41" s="17"/>
      <c r="J41" s="11"/>
      <c r="K41" s="194"/>
    </row>
    <row r="42" spans="1:11" ht="11.25" customHeight="1">
      <c r="A42" s="14"/>
      <c r="B42" s="34"/>
      <c r="C42" s="12" t="s">
        <v>88</v>
      </c>
      <c r="D42" s="16" t="s">
        <v>214</v>
      </c>
      <c r="E42" s="16"/>
      <c r="F42" s="16"/>
      <c r="G42" s="16"/>
      <c r="H42" s="36"/>
      <c r="I42" s="17">
        <v>8500</v>
      </c>
      <c r="J42" s="11">
        <v>11370.99</v>
      </c>
      <c r="K42" s="194">
        <f>J42/I42*100</f>
        <v>133.77635294117647</v>
      </c>
    </row>
    <row r="43" spans="1:11" ht="9.75" customHeight="1">
      <c r="A43" s="14"/>
      <c r="B43" s="34"/>
      <c r="C43" s="12"/>
      <c r="D43" s="13"/>
      <c r="E43" s="13"/>
      <c r="F43" s="13"/>
      <c r="G43" s="36"/>
      <c r="H43" s="36"/>
      <c r="I43" s="17"/>
      <c r="J43" s="11"/>
      <c r="K43" s="194"/>
    </row>
    <row r="44" spans="1:11" ht="15" customHeight="1">
      <c r="A44" s="14"/>
      <c r="B44" s="34"/>
      <c r="C44" s="12" t="s">
        <v>94</v>
      </c>
      <c r="D44" s="272" t="s">
        <v>215</v>
      </c>
      <c r="E44" s="273"/>
      <c r="F44" s="273"/>
      <c r="G44" s="273"/>
      <c r="H44" s="36"/>
      <c r="I44" s="17">
        <v>0</v>
      </c>
      <c r="J44" s="11">
        <v>190.43</v>
      </c>
      <c r="K44" s="194">
        <v>0</v>
      </c>
    </row>
    <row r="45" spans="1:11" ht="9.75" customHeight="1">
      <c r="A45" s="14"/>
      <c r="B45" s="34"/>
      <c r="C45" s="12"/>
      <c r="D45" s="13"/>
      <c r="E45" s="13"/>
      <c r="F45" s="13"/>
      <c r="G45" s="36"/>
      <c r="H45" s="36"/>
      <c r="I45" s="17"/>
      <c r="J45" s="11"/>
      <c r="K45" s="51"/>
    </row>
    <row r="46" spans="1:11" ht="12.75">
      <c r="A46" s="120" t="s">
        <v>10</v>
      </c>
      <c r="B46" s="28"/>
      <c r="C46" s="255"/>
      <c r="D46" s="133" t="s">
        <v>12</v>
      </c>
      <c r="E46" s="134"/>
      <c r="F46" s="134"/>
      <c r="G46" s="134"/>
      <c r="H46" s="30"/>
      <c r="I46" s="135">
        <f>I49+I51+I54+I56+I59+I62+I65+I68+I70+I72</f>
        <v>2187700</v>
      </c>
      <c r="J46" s="224">
        <f>J49+J51+J54+J56+J59+J62+J65+J68+J70+J72</f>
        <v>239400.01</v>
      </c>
      <c r="K46" s="148">
        <f>J46/I46*100</f>
        <v>10.942999954289894</v>
      </c>
    </row>
    <row r="47" spans="1:11" ht="24.75" customHeight="1">
      <c r="A47" s="119"/>
      <c r="B47" s="34" t="s">
        <v>115</v>
      </c>
      <c r="C47" s="136"/>
      <c r="D47" s="287" t="s">
        <v>139</v>
      </c>
      <c r="E47" s="288"/>
      <c r="F47" s="288"/>
      <c r="G47" s="288"/>
      <c r="H47" s="13"/>
      <c r="I47" s="123"/>
      <c r="J47" s="130"/>
      <c r="K47" s="195"/>
    </row>
    <row r="48" spans="1:11" ht="6.75" customHeight="1">
      <c r="A48" s="119"/>
      <c r="B48" s="34"/>
      <c r="C48" s="136"/>
      <c r="D48" s="137"/>
      <c r="E48" s="138"/>
      <c r="F48" s="138"/>
      <c r="G48" s="138"/>
      <c r="H48" s="13"/>
      <c r="I48" s="123"/>
      <c r="J48" s="130"/>
      <c r="K48" s="195"/>
    </row>
    <row r="49" spans="1:11" ht="24.75" customHeight="1">
      <c r="A49" s="119"/>
      <c r="B49" s="34"/>
      <c r="C49" s="136" t="s">
        <v>98</v>
      </c>
      <c r="D49" s="251" t="s">
        <v>233</v>
      </c>
      <c r="E49" s="252"/>
      <c r="F49" s="252"/>
      <c r="G49" s="252"/>
      <c r="H49" s="278"/>
      <c r="I49" s="123">
        <v>0</v>
      </c>
      <c r="J49" s="11">
        <v>654.9</v>
      </c>
      <c r="K49" s="146">
        <v>0</v>
      </c>
    </row>
    <row r="50" spans="1:11" ht="12.75">
      <c r="A50" s="119"/>
      <c r="B50" s="34"/>
      <c r="C50" s="136"/>
      <c r="D50" s="137"/>
      <c r="E50" s="138"/>
      <c r="F50" s="138"/>
      <c r="G50" s="138"/>
      <c r="H50" s="13"/>
      <c r="I50" s="123"/>
      <c r="J50" s="130"/>
      <c r="K50" s="195"/>
    </row>
    <row r="51" spans="1:11" ht="12.75">
      <c r="A51" s="119"/>
      <c r="B51" s="34"/>
      <c r="C51" s="136" t="s">
        <v>86</v>
      </c>
      <c r="D51" s="139" t="s">
        <v>198</v>
      </c>
      <c r="E51" s="140"/>
      <c r="F51" s="138"/>
      <c r="G51" s="138"/>
      <c r="H51" s="13"/>
      <c r="I51" s="17">
        <v>62000</v>
      </c>
      <c r="J51" s="11">
        <v>42456.91</v>
      </c>
      <c r="K51" s="146">
        <f>J51/I51*100</f>
        <v>68.4788870967742</v>
      </c>
    </row>
    <row r="52" spans="1:11" ht="12.75">
      <c r="A52" s="119"/>
      <c r="B52" s="34"/>
      <c r="C52" s="136"/>
      <c r="D52" s="139" t="s">
        <v>161</v>
      </c>
      <c r="E52" s="140"/>
      <c r="F52" s="138"/>
      <c r="G52" s="138"/>
      <c r="H52" s="13"/>
      <c r="I52" s="17"/>
      <c r="J52" s="11"/>
      <c r="K52" s="146"/>
    </row>
    <row r="53" spans="1:11" ht="12.75">
      <c r="A53" s="119"/>
      <c r="B53" s="34"/>
      <c r="C53" s="136"/>
      <c r="D53" s="137"/>
      <c r="E53" s="138"/>
      <c r="F53" s="138"/>
      <c r="G53" s="138"/>
      <c r="H53" s="13"/>
      <c r="I53" s="123"/>
      <c r="J53" s="130"/>
      <c r="K53" s="146"/>
    </row>
    <row r="54" spans="1:11" ht="24.75" customHeight="1">
      <c r="A54" s="119"/>
      <c r="B54" s="34"/>
      <c r="C54" s="136" t="s">
        <v>88</v>
      </c>
      <c r="D54" s="251" t="s">
        <v>164</v>
      </c>
      <c r="E54" s="252"/>
      <c r="F54" s="252"/>
      <c r="G54" s="252"/>
      <c r="H54" s="13"/>
      <c r="I54" s="17">
        <v>22000</v>
      </c>
      <c r="J54" s="11">
        <v>15469.52</v>
      </c>
      <c r="K54" s="146">
        <f>J54/I54*100</f>
        <v>70.316</v>
      </c>
    </row>
    <row r="55" spans="1:11" ht="12.75">
      <c r="A55" s="119"/>
      <c r="B55" s="34"/>
      <c r="C55" s="136"/>
      <c r="D55" s="137"/>
      <c r="E55" s="138"/>
      <c r="F55" s="138"/>
      <c r="G55" s="138"/>
      <c r="H55" s="13"/>
      <c r="I55" s="17"/>
      <c r="J55" s="11"/>
      <c r="K55" s="195"/>
    </row>
    <row r="56" spans="1:11" ht="24" customHeight="1">
      <c r="A56" s="119"/>
      <c r="B56" s="34"/>
      <c r="C56" s="136" t="s">
        <v>94</v>
      </c>
      <c r="D56" s="251" t="s">
        <v>188</v>
      </c>
      <c r="E56" s="252"/>
      <c r="F56" s="252"/>
      <c r="G56" s="252"/>
      <c r="H56" s="13"/>
      <c r="I56" s="17">
        <v>1200</v>
      </c>
      <c r="J56" s="11">
        <v>774.6</v>
      </c>
      <c r="K56" s="195">
        <v>0</v>
      </c>
    </row>
    <row r="57" spans="1:11" ht="12.75">
      <c r="A57" s="119"/>
      <c r="B57" s="34"/>
      <c r="C57" s="136"/>
      <c r="D57" s="272" t="s">
        <v>189</v>
      </c>
      <c r="E57" s="273"/>
      <c r="F57" s="273"/>
      <c r="G57" s="273"/>
      <c r="H57" s="13"/>
      <c r="I57" s="123"/>
      <c r="J57" s="130"/>
      <c r="K57" s="195"/>
    </row>
    <row r="58" spans="1:11" ht="12.75">
      <c r="A58" s="119"/>
      <c r="B58" s="34"/>
      <c r="C58" s="136"/>
      <c r="D58" s="104"/>
      <c r="E58" s="105"/>
      <c r="F58" s="105"/>
      <c r="G58" s="105"/>
      <c r="H58" s="13"/>
      <c r="I58" s="123"/>
      <c r="J58" s="130"/>
      <c r="K58" s="195"/>
    </row>
    <row r="59" spans="1:11" ht="24.75" customHeight="1">
      <c r="A59" s="119"/>
      <c r="B59" s="34"/>
      <c r="C59" s="136" t="s">
        <v>85</v>
      </c>
      <c r="D59" s="251" t="s">
        <v>255</v>
      </c>
      <c r="E59" s="252"/>
      <c r="F59" s="252"/>
      <c r="G59" s="252"/>
      <c r="H59" s="13"/>
      <c r="I59" s="17">
        <v>0</v>
      </c>
      <c r="J59" s="11">
        <v>22</v>
      </c>
      <c r="K59" s="195">
        <v>0</v>
      </c>
    </row>
    <row r="60" spans="1:11" ht="12.75">
      <c r="A60" s="119"/>
      <c r="B60" s="34"/>
      <c r="C60" s="136"/>
      <c r="D60" s="137"/>
      <c r="E60" s="138"/>
      <c r="F60" s="138"/>
      <c r="G60" s="138"/>
      <c r="H60" s="13"/>
      <c r="I60" s="123"/>
      <c r="J60" s="130"/>
      <c r="K60" s="195"/>
    </row>
    <row r="61" spans="1:11" ht="25.5" customHeight="1">
      <c r="A61" s="14"/>
      <c r="B61" s="34" t="s">
        <v>11</v>
      </c>
      <c r="C61" s="136"/>
      <c r="D61" s="245" t="s">
        <v>13</v>
      </c>
      <c r="E61" s="226"/>
      <c r="F61" s="226"/>
      <c r="G61" s="226"/>
      <c r="H61" s="36"/>
      <c r="I61" s="141"/>
      <c r="J61" s="11"/>
      <c r="K61" s="146"/>
    </row>
    <row r="62" spans="1:11" ht="12.75">
      <c r="A62" s="14"/>
      <c r="B62" s="34"/>
      <c r="C62" s="136" t="s">
        <v>100</v>
      </c>
      <c r="D62" s="231" t="s">
        <v>146</v>
      </c>
      <c r="E62" s="232"/>
      <c r="F62" s="232"/>
      <c r="G62" s="232"/>
      <c r="H62" s="36"/>
      <c r="I62" s="141">
        <v>75900</v>
      </c>
      <c r="J62" s="11">
        <v>59491.41</v>
      </c>
      <c r="K62" s="146">
        <f>J62/I62*100</f>
        <v>78.38130434782609</v>
      </c>
    </row>
    <row r="63" spans="1:11" ht="12.75">
      <c r="A63" s="14"/>
      <c r="B63" s="34"/>
      <c r="C63" s="136"/>
      <c r="D63" s="139" t="s">
        <v>145</v>
      </c>
      <c r="E63" s="13"/>
      <c r="F63" s="13"/>
      <c r="G63" s="13"/>
      <c r="H63" s="36"/>
      <c r="I63" s="141"/>
      <c r="J63" s="11"/>
      <c r="K63" s="146"/>
    </row>
    <row r="64" spans="1:11" ht="12.75">
      <c r="A64" s="14"/>
      <c r="B64" s="15"/>
      <c r="C64" s="136"/>
      <c r="D64" s="139"/>
      <c r="E64" s="16"/>
      <c r="F64" s="16"/>
      <c r="G64" s="16"/>
      <c r="H64" s="142"/>
      <c r="I64" s="143"/>
      <c r="J64" s="11"/>
      <c r="K64" s="146"/>
    </row>
    <row r="65" spans="1:11" ht="12.75">
      <c r="A65" s="14"/>
      <c r="B65" s="15"/>
      <c r="C65" s="136" t="s">
        <v>109</v>
      </c>
      <c r="D65" s="231" t="s">
        <v>68</v>
      </c>
      <c r="E65" s="232"/>
      <c r="F65" s="232"/>
      <c r="G65" s="232"/>
      <c r="H65" s="142"/>
      <c r="I65" s="143">
        <v>26600</v>
      </c>
      <c r="J65" s="11">
        <v>7044.91</v>
      </c>
      <c r="K65" s="146">
        <f>J65/I65*100</f>
        <v>26.484624060150374</v>
      </c>
    </row>
    <row r="66" spans="1:11" ht="12.75">
      <c r="A66" s="14"/>
      <c r="B66" s="15"/>
      <c r="C66" s="136"/>
      <c r="D66" s="139" t="s">
        <v>82</v>
      </c>
      <c r="E66" s="16"/>
      <c r="F66" s="16"/>
      <c r="G66" s="16"/>
      <c r="H66" s="142"/>
      <c r="I66" s="143"/>
      <c r="J66" s="11"/>
      <c r="K66" s="146"/>
    </row>
    <row r="67" spans="1:11" ht="12.75">
      <c r="A67" s="14"/>
      <c r="B67" s="15"/>
      <c r="C67" s="136"/>
      <c r="D67" s="139"/>
      <c r="E67" s="16"/>
      <c r="F67" s="16"/>
      <c r="G67" s="16"/>
      <c r="H67" s="142"/>
      <c r="I67" s="143"/>
      <c r="J67" s="11"/>
      <c r="K67" s="146"/>
    </row>
    <row r="68" spans="1:11" ht="12.75">
      <c r="A68" s="14"/>
      <c r="B68" s="15"/>
      <c r="C68" s="136" t="s">
        <v>108</v>
      </c>
      <c r="D68" s="139" t="s">
        <v>128</v>
      </c>
      <c r="E68" s="16"/>
      <c r="F68" s="16"/>
      <c r="G68" s="16"/>
      <c r="H68" s="142"/>
      <c r="I68" s="143">
        <v>2000000</v>
      </c>
      <c r="J68" s="11">
        <v>112413.45</v>
      </c>
      <c r="K68" s="146">
        <f>J68/I68*100</f>
        <v>5.6206724999999995</v>
      </c>
    </row>
    <row r="69" spans="1:11" ht="12.75">
      <c r="A69" s="14"/>
      <c r="B69" s="15"/>
      <c r="C69" s="136"/>
      <c r="D69" s="139"/>
      <c r="E69" s="16"/>
      <c r="F69" s="16"/>
      <c r="G69" s="16"/>
      <c r="H69" s="142"/>
      <c r="I69" s="143"/>
      <c r="J69" s="11"/>
      <c r="K69" s="146"/>
    </row>
    <row r="70" spans="1:11" ht="12.75">
      <c r="A70" s="14"/>
      <c r="B70" s="15"/>
      <c r="C70" s="136" t="s">
        <v>93</v>
      </c>
      <c r="D70" s="139" t="s">
        <v>199</v>
      </c>
      <c r="E70" s="16"/>
      <c r="F70" s="16"/>
      <c r="G70" s="16"/>
      <c r="H70" s="142"/>
      <c r="I70" s="143">
        <v>0</v>
      </c>
      <c r="J70" s="11">
        <v>98.31</v>
      </c>
      <c r="K70" s="146">
        <v>0</v>
      </c>
    </row>
    <row r="71" spans="1:11" ht="12.75">
      <c r="A71" s="14"/>
      <c r="B71" s="15"/>
      <c r="C71" s="136"/>
      <c r="D71" s="139"/>
      <c r="E71" s="16"/>
      <c r="F71" s="16"/>
      <c r="G71" s="16"/>
      <c r="H71" s="142"/>
      <c r="I71" s="143"/>
      <c r="J71" s="11"/>
      <c r="K71" s="146"/>
    </row>
    <row r="72" spans="1:11" ht="25.5" customHeight="1">
      <c r="A72" s="14"/>
      <c r="B72" s="15"/>
      <c r="C72" s="136" t="s">
        <v>85</v>
      </c>
      <c r="D72" s="251" t="s">
        <v>236</v>
      </c>
      <c r="E72" s="252"/>
      <c r="F72" s="252"/>
      <c r="G72" s="252"/>
      <c r="H72" s="278"/>
      <c r="I72" s="143">
        <v>0</v>
      </c>
      <c r="J72" s="11">
        <v>974</v>
      </c>
      <c r="K72" s="146">
        <v>0</v>
      </c>
    </row>
    <row r="73" spans="1:11" ht="10.5" customHeight="1">
      <c r="A73" s="14"/>
      <c r="B73" s="15"/>
      <c r="C73" s="136"/>
      <c r="D73" s="103"/>
      <c r="E73" s="41"/>
      <c r="F73" s="41"/>
      <c r="G73" s="41"/>
      <c r="H73" s="41"/>
      <c r="I73" s="141"/>
      <c r="J73" s="11"/>
      <c r="K73" s="51"/>
    </row>
    <row r="74" spans="1:11" ht="12.75">
      <c r="A74" s="120" t="s">
        <v>14</v>
      </c>
      <c r="B74" s="28"/>
      <c r="C74" s="255"/>
      <c r="D74" s="133" t="s">
        <v>60</v>
      </c>
      <c r="E74" s="30"/>
      <c r="F74" s="30"/>
      <c r="G74" s="30"/>
      <c r="H74" s="122"/>
      <c r="I74" s="223">
        <f>I77+I80+I82+I84+I86+I90+I91+I92+I93+I97+I101+I102+I103+I104</f>
        <v>276794</v>
      </c>
      <c r="J74" s="223">
        <f>J77+J80+J82+J84+J86+J90+J91+J92+J93+J97+J101+J102+J103+J104</f>
        <v>157777.49</v>
      </c>
      <c r="K74" s="148">
        <f>J74/I74*100</f>
        <v>57.00177388238185</v>
      </c>
    </row>
    <row r="75" spans="1:11" ht="12.75">
      <c r="A75" s="14"/>
      <c r="B75" s="34" t="s">
        <v>15</v>
      </c>
      <c r="C75" s="136"/>
      <c r="D75" s="137" t="s">
        <v>16</v>
      </c>
      <c r="E75" s="13"/>
      <c r="F75" s="36"/>
      <c r="G75" s="36"/>
      <c r="H75" s="36"/>
      <c r="I75" s="17"/>
      <c r="J75" s="11"/>
      <c r="K75" s="146"/>
    </row>
    <row r="76" spans="1:11" ht="12.75">
      <c r="A76" s="14"/>
      <c r="B76" s="15"/>
      <c r="C76" s="136" t="s">
        <v>84</v>
      </c>
      <c r="D76" s="231" t="s">
        <v>148</v>
      </c>
      <c r="E76" s="232"/>
      <c r="F76" s="232"/>
      <c r="G76" s="232"/>
      <c r="H76" s="16"/>
      <c r="I76" s="17"/>
      <c r="J76" s="11"/>
      <c r="K76" s="146"/>
    </row>
    <row r="77" spans="1:11" ht="12.75">
      <c r="A77" s="14"/>
      <c r="B77" s="15"/>
      <c r="C77" s="136"/>
      <c r="D77" s="231" t="s">
        <v>147</v>
      </c>
      <c r="E77" s="232"/>
      <c r="F77" s="232"/>
      <c r="G77" s="232"/>
      <c r="H77" s="16"/>
      <c r="I77" s="17">
        <v>176300</v>
      </c>
      <c r="J77" s="11">
        <v>92700</v>
      </c>
      <c r="K77" s="146">
        <f>J77/I77*100</f>
        <v>52.58082813386273</v>
      </c>
    </row>
    <row r="78" spans="1:11" ht="9.75" customHeight="1">
      <c r="A78" s="14"/>
      <c r="B78" s="15"/>
      <c r="C78" s="136"/>
      <c r="D78" s="139"/>
      <c r="E78" s="16"/>
      <c r="F78" s="16"/>
      <c r="G78" s="16"/>
      <c r="H78" s="142"/>
      <c r="I78" s="143"/>
      <c r="J78" s="11"/>
      <c r="K78" s="146"/>
    </row>
    <row r="79" spans="1:11" ht="12.75">
      <c r="A79" s="14"/>
      <c r="B79" s="34" t="s">
        <v>17</v>
      </c>
      <c r="C79" s="136"/>
      <c r="D79" s="137" t="s">
        <v>18</v>
      </c>
      <c r="E79" s="13"/>
      <c r="F79" s="16"/>
      <c r="G79" s="16"/>
      <c r="H79" s="16"/>
      <c r="I79" s="17"/>
      <c r="J79" s="11"/>
      <c r="K79" s="146"/>
    </row>
    <row r="80" spans="1:11" ht="25.5" customHeight="1">
      <c r="A80" s="14"/>
      <c r="B80" s="15"/>
      <c r="C80" s="209" t="s">
        <v>86</v>
      </c>
      <c r="D80" s="251" t="s">
        <v>227</v>
      </c>
      <c r="E80" s="252"/>
      <c r="F80" s="252"/>
      <c r="G80" s="252"/>
      <c r="H80" s="16"/>
      <c r="I80" s="17">
        <v>990</v>
      </c>
      <c r="J80" s="11">
        <v>1170</v>
      </c>
      <c r="K80" s="146">
        <f>J80/I80*100</f>
        <v>118.18181818181819</v>
      </c>
    </row>
    <row r="81" spans="1:11" ht="6.75" customHeight="1">
      <c r="A81" s="14"/>
      <c r="B81" s="15"/>
      <c r="C81" s="136"/>
      <c r="D81" s="139"/>
      <c r="E81" s="16"/>
      <c r="F81" s="16"/>
      <c r="G81" s="16"/>
      <c r="H81" s="16"/>
      <c r="I81" s="17"/>
      <c r="J81" s="11"/>
      <c r="K81" s="146"/>
    </row>
    <row r="82" spans="1:11" ht="14.25" customHeight="1">
      <c r="A82" s="14"/>
      <c r="B82" s="15"/>
      <c r="C82" s="136" t="s">
        <v>88</v>
      </c>
      <c r="D82" s="272" t="s">
        <v>226</v>
      </c>
      <c r="E82" s="273"/>
      <c r="F82" s="273"/>
      <c r="G82" s="273"/>
      <c r="H82" s="16"/>
      <c r="I82" s="17">
        <v>0</v>
      </c>
      <c r="J82" s="11">
        <v>1166.41</v>
      </c>
      <c r="K82" s="146">
        <v>0</v>
      </c>
    </row>
    <row r="83" spans="1:11" ht="8.25" customHeight="1">
      <c r="A83" s="14"/>
      <c r="B83" s="15"/>
      <c r="C83" s="136"/>
      <c r="D83" s="104"/>
      <c r="E83" s="105"/>
      <c r="F83" s="105"/>
      <c r="G83" s="105"/>
      <c r="H83" s="16"/>
      <c r="I83" s="17"/>
      <c r="J83" s="11"/>
      <c r="K83" s="146"/>
    </row>
    <row r="84" spans="1:11" ht="14.25" customHeight="1">
      <c r="A84" s="14"/>
      <c r="B84" s="15"/>
      <c r="C84" s="136" t="s">
        <v>116</v>
      </c>
      <c r="D84" s="272" t="s">
        <v>228</v>
      </c>
      <c r="E84" s="273"/>
      <c r="F84" s="273"/>
      <c r="G84" s="273"/>
      <c r="H84" s="16"/>
      <c r="I84" s="17">
        <v>0</v>
      </c>
      <c r="J84" s="11">
        <v>2754.58</v>
      </c>
      <c r="K84" s="146">
        <v>0</v>
      </c>
    </row>
    <row r="85" spans="1:11" ht="6.75" customHeight="1">
      <c r="A85" s="14"/>
      <c r="B85" s="15"/>
      <c r="C85" s="136"/>
      <c r="D85" s="139"/>
      <c r="E85" s="16"/>
      <c r="F85" s="16"/>
      <c r="G85" s="16"/>
      <c r="H85" s="16"/>
      <c r="I85" s="17"/>
      <c r="J85" s="11"/>
      <c r="K85" s="146"/>
    </row>
    <row r="86" spans="1:11" ht="26.25" customHeight="1">
      <c r="A86" s="14"/>
      <c r="B86" s="15"/>
      <c r="C86" s="209" t="s">
        <v>94</v>
      </c>
      <c r="D86" s="281" t="s">
        <v>190</v>
      </c>
      <c r="E86" s="282"/>
      <c r="F86" s="282"/>
      <c r="G86" s="282"/>
      <c r="H86" s="16"/>
      <c r="I86" s="17">
        <v>19100</v>
      </c>
      <c r="J86" s="11">
        <v>9577.78</v>
      </c>
      <c r="K86" s="146">
        <f>J86/I86*100</f>
        <v>50.14544502617802</v>
      </c>
    </row>
    <row r="87" spans="1:11" ht="9" customHeight="1">
      <c r="A87" s="14"/>
      <c r="B87" s="15"/>
      <c r="C87" s="136"/>
      <c r="D87" s="139"/>
      <c r="E87" s="16"/>
      <c r="F87" s="16"/>
      <c r="G87" s="16"/>
      <c r="H87" s="16"/>
      <c r="I87" s="17"/>
      <c r="J87" s="11"/>
      <c r="K87" s="146"/>
    </row>
    <row r="88" spans="1:11" ht="12.75">
      <c r="A88" s="14"/>
      <c r="B88" s="15"/>
      <c r="C88" s="136" t="s">
        <v>85</v>
      </c>
      <c r="D88" s="272" t="s">
        <v>177</v>
      </c>
      <c r="E88" s="273"/>
      <c r="F88" s="273"/>
      <c r="G88" s="273"/>
      <c r="H88" s="274"/>
      <c r="I88" s="17"/>
      <c r="J88" s="11"/>
      <c r="K88" s="146"/>
    </row>
    <row r="89" spans="1:11" ht="12.75">
      <c r="A89" s="14"/>
      <c r="B89" s="15"/>
      <c r="C89" s="136"/>
      <c r="D89" s="235" t="s">
        <v>229</v>
      </c>
      <c r="E89" s="253"/>
      <c r="F89" s="253"/>
      <c r="G89" s="253"/>
      <c r="H89" s="280"/>
      <c r="I89" s="17"/>
      <c r="J89" s="11"/>
      <c r="K89" s="146"/>
    </row>
    <row r="90" spans="1:11" ht="24.75" customHeight="1">
      <c r="A90" s="14"/>
      <c r="B90" s="15"/>
      <c r="C90" s="136"/>
      <c r="D90" s="275"/>
      <c r="E90" s="253"/>
      <c r="F90" s="253"/>
      <c r="G90" s="253"/>
      <c r="H90" s="280"/>
      <c r="I90" s="17">
        <v>79404</v>
      </c>
      <c r="J90" s="11">
        <v>39702</v>
      </c>
      <c r="K90" s="146">
        <f>J90/I90*100</f>
        <v>50</v>
      </c>
    </row>
    <row r="91" spans="1:11" ht="10.5" customHeight="1">
      <c r="A91" s="14"/>
      <c r="B91" s="15"/>
      <c r="C91" s="136"/>
      <c r="D91" s="284" t="s">
        <v>230</v>
      </c>
      <c r="E91" s="285"/>
      <c r="F91" s="285"/>
      <c r="G91" s="285"/>
      <c r="H91" s="16"/>
      <c r="I91" s="17">
        <v>0</v>
      </c>
      <c r="J91" s="11">
        <v>4015.28</v>
      </c>
      <c r="K91" s="146">
        <v>0</v>
      </c>
    </row>
    <row r="92" spans="1:13" ht="39" customHeight="1">
      <c r="A92" s="14"/>
      <c r="B92" s="15"/>
      <c r="C92" s="136"/>
      <c r="D92" s="235" t="s">
        <v>231</v>
      </c>
      <c r="E92" s="253"/>
      <c r="F92" s="253"/>
      <c r="G92" s="253"/>
      <c r="H92" s="16"/>
      <c r="I92" s="17">
        <v>800</v>
      </c>
      <c r="J92" s="11">
        <v>402.87</v>
      </c>
      <c r="K92" s="146">
        <f>J92/I92*100</f>
        <v>50.35874999999999</v>
      </c>
      <c r="M92" s="18"/>
    </row>
    <row r="93" spans="1:11" ht="12.75" customHeight="1">
      <c r="A93" s="14"/>
      <c r="B93" s="15"/>
      <c r="C93" s="136"/>
      <c r="D93" s="235" t="s">
        <v>232</v>
      </c>
      <c r="E93" s="253"/>
      <c r="F93" s="253"/>
      <c r="G93" s="253"/>
      <c r="H93" s="16"/>
      <c r="I93" s="17">
        <v>0</v>
      </c>
      <c r="J93" s="11">
        <v>803.93</v>
      </c>
      <c r="K93" s="146">
        <v>0</v>
      </c>
    </row>
    <row r="94" spans="1:11" ht="8.25" customHeight="1">
      <c r="A94" s="52"/>
      <c r="B94" s="53"/>
      <c r="C94" s="70"/>
      <c r="D94" s="73"/>
      <c r="E94" s="54"/>
      <c r="F94" s="54"/>
      <c r="G94" s="54"/>
      <c r="H94" s="54"/>
      <c r="I94" s="50"/>
      <c r="J94" s="55"/>
      <c r="K94" s="146"/>
    </row>
    <row r="95" spans="1:11" ht="12.75">
      <c r="A95" s="52"/>
      <c r="B95" s="34" t="s">
        <v>117</v>
      </c>
      <c r="C95" s="136"/>
      <c r="D95" s="137" t="s">
        <v>19</v>
      </c>
      <c r="E95" s="145"/>
      <c r="F95" s="16"/>
      <c r="G95" s="16"/>
      <c r="H95" s="16"/>
      <c r="I95" s="17"/>
      <c r="J95" s="11"/>
      <c r="K95" s="146"/>
    </row>
    <row r="96" spans="1:11" ht="8.25" customHeight="1">
      <c r="A96" s="52"/>
      <c r="B96" s="34"/>
      <c r="C96" s="136"/>
      <c r="D96" s="137"/>
      <c r="E96" s="145"/>
      <c r="F96" s="16"/>
      <c r="G96" s="16"/>
      <c r="H96" s="16"/>
      <c r="I96" s="17"/>
      <c r="J96" s="11"/>
      <c r="K96" s="146"/>
    </row>
    <row r="97" spans="1:11" ht="24.75" customHeight="1">
      <c r="A97" s="52"/>
      <c r="B97" s="34"/>
      <c r="C97" s="136" t="s">
        <v>116</v>
      </c>
      <c r="D97" s="251" t="s">
        <v>237</v>
      </c>
      <c r="E97" s="252"/>
      <c r="F97" s="252"/>
      <c r="G97" s="252"/>
      <c r="H97" s="278"/>
      <c r="I97" s="17">
        <v>0</v>
      </c>
      <c r="J97" s="11">
        <v>70.4</v>
      </c>
      <c r="K97" s="146">
        <v>0</v>
      </c>
    </row>
    <row r="98" spans="1:11" ht="11.25" customHeight="1">
      <c r="A98" s="52"/>
      <c r="B98" s="47"/>
      <c r="C98" s="70"/>
      <c r="D98" s="56"/>
      <c r="E98" s="57"/>
      <c r="F98" s="57"/>
      <c r="G98" s="57"/>
      <c r="H98" s="57"/>
      <c r="I98" s="50"/>
      <c r="J98" s="55"/>
      <c r="K98" s="146"/>
    </row>
    <row r="99" spans="1:11" ht="12.75">
      <c r="A99" s="14"/>
      <c r="B99" s="34"/>
      <c r="C99" s="136" t="s">
        <v>85</v>
      </c>
      <c r="D99" s="139" t="s">
        <v>178</v>
      </c>
      <c r="E99" s="145"/>
      <c r="F99" s="16"/>
      <c r="G99" s="16"/>
      <c r="H99" s="16"/>
      <c r="I99" s="17"/>
      <c r="J99" s="11"/>
      <c r="K99" s="146"/>
    </row>
    <row r="100" spans="1:11" ht="12.75">
      <c r="A100" s="14"/>
      <c r="B100" s="34"/>
      <c r="C100" s="136"/>
      <c r="D100" s="299" t="s">
        <v>238</v>
      </c>
      <c r="E100" s="300"/>
      <c r="F100" s="300"/>
      <c r="G100" s="300"/>
      <c r="H100" s="301"/>
      <c r="I100" s="17"/>
      <c r="J100" s="11"/>
      <c r="K100" s="146"/>
    </row>
    <row r="101" spans="1:11" ht="34.5" customHeight="1">
      <c r="A101" s="14"/>
      <c r="B101" s="34"/>
      <c r="C101" s="136"/>
      <c r="D101" s="275" t="s">
        <v>179</v>
      </c>
      <c r="E101" s="253"/>
      <c r="F101" s="253"/>
      <c r="G101" s="253"/>
      <c r="H101" s="280"/>
      <c r="I101" s="17">
        <v>200</v>
      </c>
      <c r="J101" s="11">
        <v>155.55</v>
      </c>
      <c r="K101" s="146">
        <f>J101/I101*100</f>
        <v>77.775</v>
      </c>
    </row>
    <row r="102" spans="1:11" ht="15.75" customHeight="1">
      <c r="A102" s="14"/>
      <c r="B102" s="34"/>
      <c r="C102" s="136"/>
      <c r="D102" s="251" t="s">
        <v>239</v>
      </c>
      <c r="E102" s="252"/>
      <c r="F102" s="252"/>
      <c r="G102" s="252"/>
      <c r="H102" s="144"/>
      <c r="I102" s="17">
        <v>0</v>
      </c>
      <c r="J102" s="11">
        <v>5120</v>
      </c>
      <c r="K102" s="146"/>
    </row>
    <row r="103" spans="1:11" ht="12" customHeight="1">
      <c r="A103" s="14"/>
      <c r="B103" s="34"/>
      <c r="C103" s="136"/>
      <c r="D103" s="251" t="s">
        <v>240</v>
      </c>
      <c r="E103" s="252"/>
      <c r="F103" s="252"/>
      <c r="G103" s="252"/>
      <c r="H103" s="144"/>
      <c r="I103" s="17">
        <v>0</v>
      </c>
      <c r="J103" s="11">
        <v>22</v>
      </c>
      <c r="K103" s="146"/>
    </row>
    <row r="104" spans="1:11" ht="15.75" customHeight="1">
      <c r="A104" s="14"/>
      <c r="B104" s="34"/>
      <c r="C104" s="136"/>
      <c r="D104" s="279" t="s">
        <v>241</v>
      </c>
      <c r="E104" s="252"/>
      <c r="F104" s="252"/>
      <c r="G104" s="252"/>
      <c r="H104" s="278"/>
      <c r="I104" s="17">
        <v>0</v>
      </c>
      <c r="J104" s="11">
        <v>116.69</v>
      </c>
      <c r="K104" s="146">
        <v>0</v>
      </c>
    </row>
    <row r="105" spans="1:11" ht="12.75">
      <c r="A105" s="52"/>
      <c r="B105" s="47"/>
      <c r="C105" s="70"/>
      <c r="D105" s="73"/>
      <c r="E105" s="77"/>
      <c r="F105" s="54"/>
      <c r="G105" s="54"/>
      <c r="H105" s="54"/>
      <c r="I105" s="50"/>
      <c r="J105" s="55"/>
      <c r="K105" s="51"/>
    </row>
    <row r="106" spans="1:11" ht="24.75" customHeight="1">
      <c r="A106" s="120" t="s">
        <v>20</v>
      </c>
      <c r="B106" s="28"/>
      <c r="C106" s="132"/>
      <c r="D106" s="243" t="s">
        <v>61</v>
      </c>
      <c r="E106" s="244"/>
      <c r="F106" s="244"/>
      <c r="G106" s="244"/>
      <c r="H106" s="30"/>
      <c r="I106" s="223">
        <f>I110</f>
        <v>2492</v>
      </c>
      <c r="J106" s="223">
        <f>J110</f>
        <v>1262</v>
      </c>
      <c r="K106" s="148">
        <f>J106/I106*100</f>
        <v>50.64205457463884</v>
      </c>
    </row>
    <row r="107" spans="1:11" ht="12.75">
      <c r="A107" s="52"/>
      <c r="B107" s="34" t="s">
        <v>21</v>
      </c>
      <c r="C107" s="136"/>
      <c r="D107" s="137" t="s">
        <v>165</v>
      </c>
      <c r="E107" s="13"/>
      <c r="F107" s="13"/>
      <c r="G107" s="13"/>
      <c r="H107" s="36"/>
      <c r="I107" s="17"/>
      <c r="J107" s="11"/>
      <c r="K107" s="146"/>
    </row>
    <row r="108" spans="1:11" ht="12.75">
      <c r="A108" s="52"/>
      <c r="B108" s="34"/>
      <c r="C108" s="136"/>
      <c r="D108" s="137" t="s">
        <v>55</v>
      </c>
      <c r="E108" s="13"/>
      <c r="F108" s="13"/>
      <c r="G108" s="13"/>
      <c r="H108" s="36"/>
      <c r="I108" s="17"/>
      <c r="J108" s="11"/>
      <c r="K108" s="146"/>
    </row>
    <row r="109" spans="1:13" ht="23.25" customHeight="1">
      <c r="A109" s="52"/>
      <c r="B109" s="15"/>
      <c r="C109" s="136" t="s">
        <v>84</v>
      </c>
      <c r="D109" s="251" t="s">
        <v>22</v>
      </c>
      <c r="E109" s="252"/>
      <c r="F109" s="252"/>
      <c r="G109" s="252"/>
      <c r="H109" s="16"/>
      <c r="I109" s="17"/>
      <c r="J109" s="147"/>
      <c r="K109" s="146"/>
      <c r="M109" t="s">
        <v>278</v>
      </c>
    </row>
    <row r="110" spans="1:11" ht="24.75" customHeight="1">
      <c r="A110" s="52"/>
      <c r="B110" s="15"/>
      <c r="C110" s="136"/>
      <c r="D110" s="227" t="s">
        <v>160</v>
      </c>
      <c r="E110" s="228"/>
      <c r="F110" s="228"/>
      <c r="G110" s="228"/>
      <c r="H110" s="16"/>
      <c r="I110" s="17">
        <v>2492</v>
      </c>
      <c r="J110" s="147">
        <v>1262</v>
      </c>
      <c r="K110" s="146">
        <f>J110/I110*100</f>
        <v>50.64205457463884</v>
      </c>
    </row>
    <row r="111" spans="1:11" ht="12.75">
      <c r="A111" s="52"/>
      <c r="B111" s="78"/>
      <c r="C111" s="62"/>
      <c r="D111" s="84"/>
      <c r="E111" s="81"/>
      <c r="F111" s="81"/>
      <c r="G111" s="81"/>
      <c r="H111" s="81"/>
      <c r="I111" s="82"/>
      <c r="J111" s="83"/>
      <c r="K111" s="66"/>
    </row>
    <row r="112" spans="1:11" ht="35.25" customHeight="1">
      <c r="A112" s="120" t="s">
        <v>23</v>
      </c>
      <c r="B112" s="28"/>
      <c r="C112" s="132"/>
      <c r="D112" s="243" t="s">
        <v>191</v>
      </c>
      <c r="E112" s="244"/>
      <c r="F112" s="244"/>
      <c r="G112" s="244"/>
      <c r="H112" s="30"/>
      <c r="I112" s="135">
        <f>I114+I117+I121+I123+I125+I127+I129+I131+I133+I137+I139+I141+I143+I145+I147+I149+I151+I153+I158+I160+I162+I164+I167+I168+I169+I170+I171+I173+I177+I179</f>
        <v>18545986</v>
      </c>
      <c r="J112" s="224">
        <f>J114+J117+J121+J123+J125+J127+J129+J131+J133+J137+J139+J141+J143+J145+J147+J149+J151+J153+J158+J160+J162+J164+J167+J168+J169+J170+J171+J173+J177+J179</f>
        <v>9472119.100000001</v>
      </c>
      <c r="K112" s="148">
        <f>J112/I112*100</f>
        <v>51.07368839812562</v>
      </c>
    </row>
    <row r="113" spans="1:11" ht="12.75">
      <c r="A113" s="52"/>
      <c r="B113" s="34" t="s">
        <v>24</v>
      </c>
      <c r="C113" s="136"/>
      <c r="D113" s="137" t="s">
        <v>25</v>
      </c>
      <c r="E113" s="13"/>
      <c r="F113" s="13"/>
      <c r="G113" s="13"/>
      <c r="H113" s="36"/>
      <c r="I113" s="141"/>
      <c r="J113" s="11"/>
      <c r="K113" s="146"/>
    </row>
    <row r="114" spans="1:11" ht="12.75">
      <c r="A114" s="52"/>
      <c r="B114" s="15"/>
      <c r="C114" s="136" t="s">
        <v>89</v>
      </c>
      <c r="D114" s="139" t="s">
        <v>150</v>
      </c>
      <c r="E114" s="16"/>
      <c r="F114" s="16"/>
      <c r="G114" s="16"/>
      <c r="H114" s="16"/>
      <c r="I114" s="141">
        <v>45000</v>
      </c>
      <c r="J114" s="11">
        <v>17847.06</v>
      </c>
      <c r="K114" s="146">
        <f>J114/I114*100</f>
        <v>39.660133333333334</v>
      </c>
    </row>
    <row r="115" spans="1:11" ht="12.75">
      <c r="A115" s="52"/>
      <c r="B115" s="15"/>
      <c r="C115" s="136"/>
      <c r="D115" s="139" t="s">
        <v>149</v>
      </c>
      <c r="E115" s="16"/>
      <c r="F115" s="16"/>
      <c r="G115" s="16"/>
      <c r="H115" s="16"/>
      <c r="I115" s="141"/>
      <c r="J115" s="11"/>
      <c r="K115" s="146"/>
    </row>
    <row r="116" spans="1:11" ht="8.25" customHeight="1">
      <c r="A116" s="52"/>
      <c r="B116" s="15"/>
      <c r="C116" s="136"/>
      <c r="D116" s="139"/>
      <c r="E116" s="16"/>
      <c r="F116" s="16"/>
      <c r="G116" s="16"/>
      <c r="H116" s="16"/>
      <c r="I116" s="141"/>
      <c r="J116" s="11"/>
      <c r="K116" s="146"/>
    </row>
    <row r="117" spans="1:11" ht="12.75">
      <c r="A117" s="52"/>
      <c r="B117" s="149"/>
      <c r="C117" s="113" t="s">
        <v>93</v>
      </c>
      <c r="D117" s="150" t="s">
        <v>54</v>
      </c>
      <c r="E117" s="151"/>
      <c r="F117" s="151"/>
      <c r="G117" s="151"/>
      <c r="H117" s="151"/>
      <c r="I117" s="152">
        <v>0</v>
      </c>
      <c r="J117" s="153">
        <v>43.9</v>
      </c>
      <c r="K117" s="154">
        <v>0</v>
      </c>
    </row>
    <row r="118" spans="1:11" ht="10.5" customHeight="1">
      <c r="A118" s="52"/>
      <c r="B118" s="53"/>
      <c r="C118" s="70"/>
      <c r="D118" s="73"/>
      <c r="E118" s="54"/>
      <c r="F118" s="54"/>
      <c r="G118" s="54"/>
      <c r="H118" s="54"/>
      <c r="I118" s="74"/>
      <c r="J118" s="55"/>
      <c r="K118" s="51"/>
    </row>
    <row r="119" spans="1:11" ht="65.25" customHeight="1">
      <c r="A119" s="52"/>
      <c r="B119" s="34" t="s">
        <v>26</v>
      </c>
      <c r="C119" s="136"/>
      <c r="D119" s="245" t="s">
        <v>187</v>
      </c>
      <c r="E119" s="226"/>
      <c r="F119" s="226"/>
      <c r="G119" s="226"/>
      <c r="H119" s="36"/>
      <c r="I119" s="141"/>
      <c r="J119" s="11"/>
      <c r="K119" s="146"/>
    </row>
    <row r="120" spans="1:11" ht="9" customHeight="1">
      <c r="A120" s="52"/>
      <c r="B120" s="34"/>
      <c r="C120" s="136"/>
      <c r="D120" s="137"/>
      <c r="E120" s="13"/>
      <c r="F120" s="13"/>
      <c r="G120" s="13"/>
      <c r="H120" s="36"/>
      <c r="I120" s="141"/>
      <c r="J120" s="11"/>
      <c r="K120" s="146"/>
    </row>
    <row r="121" spans="1:11" ht="12.75">
      <c r="A121" s="52"/>
      <c r="B121" s="34"/>
      <c r="C121" s="136" t="s">
        <v>106</v>
      </c>
      <c r="D121" s="139" t="s">
        <v>27</v>
      </c>
      <c r="E121" s="16"/>
      <c r="F121" s="16"/>
      <c r="G121" s="16"/>
      <c r="H121" s="16"/>
      <c r="I121" s="141">
        <v>3890000</v>
      </c>
      <c r="J121" s="11">
        <v>2239735.88</v>
      </c>
      <c r="K121" s="146">
        <f>J121/I121*100</f>
        <v>57.57675784061696</v>
      </c>
    </row>
    <row r="122" spans="1:11" ht="7.5" customHeight="1">
      <c r="A122" s="52"/>
      <c r="B122" s="34"/>
      <c r="C122" s="136"/>
      <c r="D122" s="139"/>
      <c r="E122" s="16"/>
      <c r="F122" s="16"/>
      <c r="G122" s="16"/>
      <c r="H122" s="16"/>
      <c r="I122" s="141"/>
      <c r="J122" s="11"/>
      <c r="K122" s="146"/>
    </row>
    <row r="123" spans="1:11" ht="12.75">
      <c r="A123" s="52"/>
      <c r="B123" s="34"/>
      <c r="C123" s="136" t="s">
        <v>105</v>
      </c>
      <c r="D123" s="139" t="s">
        <v>28</v>
      </c>
      <c r="E123" s="16"/>
      <c r="F123" s="13"/>
      <c r="G123" s="13"/>
      <c r="H123" s="36"/>
      <c r="I123" s="141">
        <v>34000</v>
      </c>
      <c r="J123" s="11">
        <v>18000.4</v>
      </c>
      <c r="K123" s="146">
        <f>J123/I123*100</f>
        <v>52.94235294117647</v>
      </c>
    </row>
    <row r="124" spans="1:11" ht="6.75" customHeight="1">
      <c r="A124" s="52"/>
      <c r="B124" s="34"/>
      <c r="C124" s="136"/>
      <c r="D124" s="137"/>
      <c r="E124" s="13"/>
      <c r="F124" s="13"/>
      <c r="G124" s="13"/>
      <c r="H124" s="36"/>
      <c r="I124" s="141"/>
      <c r="J124" s="11"/>
      <c r="K124" s="146"/>
    </row>
    <row r="125" spans="1:11" ht="12.75">
      <c r="A125" s="52"/>
      <c r="B125" s="34"/>
      <c r="C125" s="136" t="s">
        <v>104</v>
      </c>
      <c r="D125" s="139" t="s">
        <v>29</v>
      </c>
      <c r="E125" s="16"/>
      <c r="F125" s="13"/>
      <c r="G125" s="13"/>
      <c r="H125" s="36"/>
      <c r="I125" s="141">
        <v>15000</v>
      </c>
      <c r="J125" s="11">
        <v>7792.9</v>
      </c>
      <c r="K125" s="146">
        <f>J125/I125*100</f>
        <v>51.95266666666667</v>
      </c>
    </row>
    <row r="126" spans="1:11" ht="6" customHeight="1">
      <c r="A126" s="52"/>
      <c r="B126" s="34"/>
      <c r="C126" s="136"/>
      <c r="D126" s="137"/>
      <c r="E126" s="13"/>
      <c r="F126" s="13"/>
      <c r="G126" s="13"/>
      <c r="H126" s="36"/>
      <c r="I126" s="141"/>
      <c r="J126" s="11"/>
      <c r="K126" s="146"/>
    </row>
    <row r="127" spans="1:11" ht="12.75">
      <c r="A127" s="52"/>
      <c r="B127" s="34"/>
      <c r="C127" s="136" t="s">
        <v>103</v>
      </c>
      <c r="D127" s="139" t="s">
        <v>67</v>
      </c>
      <c r="E127" s="16"/>
      <c r="F127" s="16"/>
      <c r="G127" s="16"/>
      <c r="H127" s="16"/>
      <c r="I127" s="141">
        <v>100000</v>
      </c>
      <c r="J127" s="11">
        <v>43676.81</v>
      </c>
      <c r="K127" s="146">
        <f>J127/I127*100</f>
        <v>43.676809999999996</v>
      </c>
    </row>
    <row r="128" spans="1:11" ht="5.25" customHeight="1">
      <c r="A128" s="52"/>
      <c r="B128" s="15"/>
      <c r="C128" s="136"/>
      <c r="D128" s="139"/>
      <c r="E128" s="16"/>
      <c r="F128" s="16"/>
      <c r="G128" s="16"/>
      <c r="H128" s="16"/>
      <c r="I128" s="141"/>
      <c r="J128" s="11"/>
      <c r="K128" s="146"/>
    </row>
    <row r="129" spans="1:11" ht="12.75">
      <c r="A129" s="52"/>
      <c r="B129" s="15"/>
      <c r="C129" s="136" t="s">
        <v>92</v>
      </c>
      <c r="D129" s="139" t="s">
        <v>31</v>
      </c>
      <c r="E129" s="16"/>
      <c r="F129" s="16"/>
      <c r="G129" s="16"/>
      <c r="H129" s="16"/>
      <c r="I129" s="141">
        <v>25000</v>
      </c>
      <c r="J129" s="11">
        <v>10376.38</v>
      </c>
      <c r="K129" s="146">
        <f>J129/I129*100</f>
        <v>41.50552</v>
      </c>
    </row>
    <row r="130" spans="1:11" ht="6.75" customHeight="1">
      <c r="A130" s="52"/>
      <c r="B130" s="15"/>
      <c r="C130" s="136"/>
      <c r="D130" s="139"/>
      <c r="E130" s="16"/>
      <c r="F130" s="16"/>
      <c r="G130" s="16"/>
      <c r="H130" s="16"/>
      <c r="I130" s="141"/>
      <c r="J130" s="11"/>
      <c r="K130" s="146"/>
    </row>
    <row r="131" spans="1:11" ht="24.75" customHeight="1">
      <c r="A131" s="52"/>
      <c r="B131" s="15"/>
      <c r="C131" s="209" t="s">
        <v>93</v>
      </c>
      <c r="D131" s="251" t="s">
        <v>151</v>
      </c>
      <c r="E131" s="252"/>
      <c r="F131" s="252"/>
      <c r="G131" s="252"/>
      <c r="H131" s="16"/>
      <c r="I131" s="141">
        <v>6000</v>
      </c>
      <c r="J131" s="11">
        <v>17586.1</v>
      </c>
      <c r="K131" s="146">
        <f>J131/I131*100</f>
        <v>293.10166666666663</v>
      </c>
    </row>
    <row r="132" spans="1:11" ht="8.25" customHeight="1">
      <c r="A132" s="52"/>
      <c r="B132" s="15"/>
      <c r="C132" s="136"/>
      <c r="D132" s="139"/>
      <c r="E132" s="16"/>
      <c r="F132" s="16"/>
      <c r="G132" s="16"/>
      <c r="H132" s="16"/>
      <c r="I132" s="141"/>
      <c r="J132" s="11"/>
      <c r="K132" s="146"/>
    </row>
    <row r="133" spans="1:11" ht="63" customHeight="1">
      <c r="A133" s="52"/>
      <c r="B133" s="15"/>
      <c r="C133" s="209" t="s">
        <v>131</v>
      </c>
      <c r="D133" s="251" t="s">
        <v>192</v>
      </c>
      <c r="E133" s="252"/>
      <c r="F133" s="252"/>
      <c r="G133" s="252"/>
      <c r="H133" s="36"/>
      <c r="I133" s="141">
        <v>52200</v>
      </c>
      <c r="J133" s="11">
        <v>18416</v>
      </c>
      <c r="K133" s="146">
        <f>J133/I133*100</f>
        <v>35.279693486590034</v>
      </c>
    </row>
    <row r="134" spans="1:11" ht="9.75" customHeight="1">
      <c r="A134" s="52"/>
      <c r="B134" s="78"/>
      <c r="C134" s="62"/>
      <c r="D134" s="86"/>
      <c r="E134" s="63"/>
      <c r="F134" s="63"/>
      <c r="G134" s="63"/>
      <c r="H134" s="63"/>
      <c r="I134" s="75"/>
      <c r="J134" s="85"/>
      <c r="K134" s="66"/>
    </row>
    <row r="135" spans="1:12" ht="17.25" customHeight="1">
      <c r="A135" s="155"/>
      <c r="B135" s="129" t="s">
        <v>118</v>
      </c>
      <c r="C135" s="125"/>
      <c r="D135" s="137" t="s">
        <v>130</v>
      </c>
      <c r="E135" s="36"/>
      <c r="F135" s="36"/>
      <c r="G135" s="36"/>
      <c r="H135" s="36"/>
      <c r="I135" s="17"/>
      <c r="J135" s="147"/>
      <c r="K135" s="146"/>
      <c r="L135" s="19"/>
    </row>
    <row r="136" spans="1:11" ht="35.25" customHeight="1">
      <c r="A136" s="14"/>
      <c r="B136" s="15"/>
      <c r="C136" s="136"/>
      <c r="D136" s="229" t="s">
        <v>200</v>
      </c>
      <c r="E136" s="230"/>
      <c r="F136" s="230"/>
      <c r="G136" s="230"/>
      <c r="H136" s="36"/>
      <c r="I136" s="141"/>
      <c r="J136" s="11"/>
      <c r="K136" s="146"/>
    </row>
    <row r="137" spans="1:11" ht="12.75">
      <c r="A137" s="14"/>
      <c r="B137" s="15"/>
      <c r="C137" s="136" t="s">
        <v>106</v>
      </c>
      <c r="D137" s="139" t="s">
        <v>27</v>
      </c>
      <c r="E137" s="16"/>
      <c r="F137" s="16"/>
      <c r="G137" s="16"/>
      <c r="H137" s="16"/>
      <c r="I137" s="141">
        <v>1920000</v>
      </c>
      <c r="J137" s="11">
        <v>1119875.4</v>
      </c>
      <c r="K137" s="146">
        <f>J137/I137*100</f>
        <v>58.32684374999999</v>
      </c>
    </row>
    <row r="138" spans="1:11" ht="8.25" customHeight="1">
      <c r="A138" s="14"/>
      <c r="B138" s="15"/>
      <c r="C138" s="136"/>
      <c r="D138" s="139"/>
      <c r="E138" s="16"/>
      <c r="F138" s="16"/>
      <c r="G138" s="16"/>
      <c r="H138" s="16"/>
      <c r="I138" s="141"/>
      <c r="J138" s="11"/>
      <c r="K138" s="146"/>
    </row>
    <row r="139" spans="1:11" ht="12.75">
      <c r="A139" s="14"/>
      <c r="B139" s="15"/>
      <c r="C139" s="136" t="s">
        <v>105</v>
      </c>
      <c r="D139" s="139" t="s">
        <v>28</v>
      </c>
      <c r="E139" s="16"/>
      <c r="F139" s="13"/>
      <c r="G139" s="13"/>
      <c r="H139" s="36"/>
      <c r="I139" s="141">
        <v>363000</v>
      </c>
      <c r="J139" s="11">
        <v>167706.16</v>
      </c>
      <c r="K139" s="146">
        <f>J139/I139*100</f>
        <v>46.20004407713499</v>
      </c>
    </row>
    <row r="140" spans="1:11" ht="9.75" customHeight="1">
      <c r="A140" s="14"/>
      <c r="B140" s="15"/>
      <c r="C140" s="136"/>
      <c r="D140" s="137"/>
      <c r="E140" s="13"/>
      <c r="F140" s="13"/>
      <c r="G140" s="13"/>
      <c r="H140" s="36"/>
      <c r="I140" s="141"/>
      <c r="J140" s="11"/>
      <c r="K140" s="146"/>
    </row>
    <row r="141" spans="1:11" ht="12.75">
      <c r="A141" s="14"/>
      <c r="B141" s="15"/>
      <c r="C141" s="136" t="s">
        <v>104</v>
      </c>
      <c r="D141" s="139" t="s">
        <v>29</v>
      </c>
      <c r="E141" s="16"/>
      <c r="F141" s="13"/>
      <c r="G141" s="13"/>
      <c r="H141" s="36"/>
      <c r="I141" s="141">
        <v>4000</v>
      </c>
      <c r="J141" s="11">
        <v>2371.67</v>
      </c>
      <c r="K141" s="146">
        <f>J141/I141*100</f>
        <v>59.29175</v>
      </c>
    </row>
    <row r="142" spans="1:11" ht="10.5" customHeight="1">
      <c r="A142" s="14"/>
      <c r="B142" s="15"/>
      <c r="C142" s="136"/>
      <c r="D142" s="137"/>
      <c r="E142" s="13"/>
      <c r="F142" s="13"/>
      <c r="G142" s="13"/>
      <c r="H142" s="36"/>
      <c r="I142" s="141"/>
      <c r="J142" s="11"/>
      <c r="K142" s="146"/>
    </row>
    <row r="143" spans="1:11" ht="12.75">
      <c r="A143" s="14"/>
      <c r="B143" s="15"/>
      <c r="C143" s="136" t="s">
        <v>103</v>
      </c>
      <c r="D143" s="139" t="s">
        <v>67</v>
      </c>
      <c r="E143" s="16"/>
      <c r="F143" s="16"/>
      <c r="G143" s="16"/>
      <c r="H143" s="16"/>
      <c r="I143" s="141">
        <v>414000</v>
      </c>
      <c r="J143" s="11">
        <v>195054.53</v>
      </c>
      <c r="K143" s="146">
        <f>J143/I143*100</f>
        <v>47.11462077294686</v>
      </c>
    </row>
    <row r="144" spans="1:11" ht="9" customHeight="1">
      <c r="A144" s="14"/>
      <c r="B144" s="15"/>
      <c r="C144" s="136"/>
      <c r="D144" s="156"/>
      <c r="E144" s="145"/>
      <c r="F144" s="145"/>
      <c r="G144" s="145"/>
      <c r="H144" s="16"/>
      <c r="I144" s="141"/>
      <c r="J144" s="11"/>
      <c r="K144" s="146"/>
    </row>
    <row r="145" spans="1:11" ht="12.75">
      <c r="A145" s="14"/>
      <c r="B145" s="15"/>
      <c r="C145" s="136" t="s">
        <v>90</v>
      </c>
      <c r="D145" s="139" t="s">
        <v>30</v>
      </c>
      <c r="E145" s="16"/>
      <c r="F145" s="16"/>
      <c r="G145" s="16"/>
      <c r="H145" s="16"/>
      <c r="I145" s="141">
        <v>85000</v>
      </c>
      <c r="J145" s="11">
        <v>69359.42</v>
      </c>
      <c r="K145" s="146">
        <f>J145/I145*100</f>
        <v>81.59931764705883</v>
      </c>
    </row>
    <row r="146" spans="1:11" ht="6.75" customHeight="1">
      <c r="A146" s="14"/>
      <c r="B146" s="15"/>
      <c r="C146" s="136"/>
      <c r="D146" s="139"/>
      <c r="E146" s="16"/>
      <c r="F146" s="16"/>
      <c r="G146" s="16"/>
      <c r="H146" s="16"/>
      <c r="I146" s="141"/>
      <c r="J146" s="11"/>
      <c r="K146" s="146"/>
    </row>
    <row r="147" spans="1:11" ht="12.75">
      <c r="A147" s="14"/>
      <c r="B147" s="15"/>
      <c r="C147" s="136" t="s">
        <v>102</v>
      </c>
      <c r="D147" s="139" t="s">
        <v>81</v>
      </c>
      <c r="E147" s="16"/>
      <c r="F147" s="16"/>
      <c r="G147" s="16"/>
      <c r="H147" s="16"/>
      <c r="I147" s="141">
        <v>300</v>
      </c>
      <c r="J147" s="11">
        <v>220</v>
      </c>
      <c r="K147" s="146">
        <v>0</v>
      </c>
    </row>
    <row r="148" spans="1:11" ht="8.25" customHeight="1">
      <c r="A148" s="14"/>
      <c r="B148" s="15"/>
      <c r="C148" s="136"/>
      <c r="D148" s="137"/>
      <c r="E148" s="13"/>
      <c r="F148" s="16"/>
      <c r="G148" s="16"/>
      <c r="H148" s="16"/>
      <c r="I148" s="141"/>
      <c r="J148" s="11"/>
      <c r="K148" s="146"/>
    </row>
    <row r="149" spans="1:11" ht="12.75">
      <c r="A149" s="14"/>
      <c r="B149" s="15"/>
      <c r="C149" s="136" t="s">
        <v>92</v>
      </c>
      <c r="D149" s="139" t="s">
        <v>31</v>
      </c>
      <c r="E149" s="16"/>
      <c r="F149" s="16"/>
      <c r="G149" s="16"/>
      <c r="H149" s="16"/>
      <c r="I149" s="141">
        <v>1600000</v>
      </c>
      <c r="J149" s="11">
        <v>977273</v>
      </c>
      <c r="K149" s="146">
        <f>J149/I149*100</f>
        <v>61.079562499999994</v>
      </c>
    </row>
    <row r="150" spans="1:11" ht="8.25" customHeight="1">
      <c r="A150" s="14"/>
      <c r="B150" s="15"/>
      <c r="C150" s="136"/>
      <c r="D150" s="139"/>
      <c r="E150" s="16"/>
      <c r="F150" s="16"/>
      <c r="G150" s="16"/>
      <c r="H150" s="16"/>
      <c r="I150" s="141"/>
      <c r="J150" s="11"/>
      <c r="K150" s="146"/>
    </row>
    <row r="151" spans="1:11" ht="12.75">
      <c r="A151" s="14"/>
      <c r="B151" s="15"/>
      <c r="C151" s="136" t="s">
        <v>93</v>
      </c>
      <c r="D151" s="139" t="s">
        <v>32</v>
      </c>
      <c r="E151" s="16"/>
      <c r="F151" s="16"/>
      <c r="G151" s="16"/>
      <c r="H151" s="16"/>
      <c r="I151" s="141">
        <v>36000</v>
      </c>
      <c r="J151" s="11">
        <v>19088.95</v>
      </c>
      <c r="K151" s="146">
        <f>J151/I151*100</f>
        <v>53.02486111111111</v>
      </c>
    </row>
    <row r="152" spans="1:11" ht="9.75" customHeight="1">
      <c r="A152" s="14"/>
      <c r="B152" s="15"/>
      <c r="C152" s="136"/>
      <c r="D152" s="139"/>
      <c r="E152" s="16"/>
      <c r="F152" s="16"/>
      <c r="G152" s="16"/>
      <c r="H152" s="16"/>
      <c r="I152" s="141"/>
      <c r="J152" s="11"/>
      <c r="K152" s="146"/>
    </row>
    <row r="153" spans="1:11" ht="59.25" customHeight="1">
      <c r="A153" s="14"/>
      <c r="B153" s="15"/>
      <c r="C153" s="209" t="s">
        <v>131</v>
      </c>
      <c r="D153" s="251" t="s">
        <v>192</v>
      </c>
      <c r="E153" s="252"/>
      <c r="F153" s="252"/>
      <c r="G153" s="252"/>
      <c r="H153" s="36"/>
      <c r="I153" s="141">
        <v>113300</v>
      </c>
      <c r="J153" s="11">
        <v>64140</v>
      </c>
      <c r="K153" s="146">
        <f>J153/I153*100</f>
        <v>56.6107678729038</v>
      </c>
    </row>
    <row r="154" spans="1:11" ht="9" customHeight="1">
      <c r="A154" s="52"/>
      <c r="B154" s="78"/>
      <c r="C154" s="62"/>
      <c r="D154" s="86"/>
      <c r="E154" s="63"/>
      <c r="F154" s="63"/>
      <c r="G154" s="63"/>
      <c r="H154" s="63"/>
      <c r="I154" s="75"/>
      <c r="J154" s="85"/>
      <c r="K154" s="66"/>
    </row>
    <row r="155" spans="1:11" ht="9.75" customHeight="1">
      <c r="A155" s="52"/>
      <c r="B155" s="53"/>
      <c r="C155" s="70"/>
      <c r="D155" s="89"/>
      <c r="E155" s="61"/>
      <c r="F155" s="61"/>
      <c r="G155" s="61"/>
      <c r="H155" s="61"/>
      <c r="I155" s="74"/>
      <c r="J155" s="55"/>
      <c r="K155" s="51"/>
    </row>
    <row r="156" spans="1:11" ht="12.75">
      <c r="A156" s="52"/>
      <c r="B156" s="34" t="s">
        <v>33</v>
      </c>
      <c r="C156" s="136"/>
      <c r="D156" s="137" t="s">
        <v>202</v>
      </c>
      <c r="E156" s="13"/>
      <c r="F156" s="13"/>
      <c r="G156" s="13"/>
      <c r="H156" s="36"/>
      <c r="I156" s="141"/>
      <c r="J156" s="11"/>
      <c r="K156" s="146"/>
    </row>
    <row r="157" spans="1:11" ht="12.75">
      <c r="A157" s="52"/>
      <c r="B157" s="34"/>
      <c r="C157" s="136"/>
      <c r="D157" s="137" t="s">
        <v>201</v>
      </c>
      <c r="E157" s="13"/>
      <c r="F157" s="13"/>
      <c r="G157" s="13"/>
      <c r="H157" s="36"/>
      <c r="I157" s="141"/>
      <c r="J157" s="11"/>
      <c r="K157" s="146"/>
    </row>
    <row r="158" spans="1:11" ht="12.75">
      <c r="A158" s="52"/>
      <c r="B158" s="15"/>
      <c r="C158" s="136" t="s">
        <v>91</v>
      </c>
      <c r="D158" s="139" t="s">
        <v>34</v>
      </c>
      <c r="E158" s="16"/>
      <c r="F158" s="16"/>
      <c r="G158" s="16"/>
      <c r="H158" s="16"/>
      <c r="I158" s="141">
        <v>70000</v>
      </c>
      <c r="J158" s="11">
        <v>36102.5</v>
      </c>
      <c r="K158" s="146">
        <f>J158/I158*100</f>
        <v>51.575</v>
      </c>
    </row>
    <row r="159" spans="1:11" ht="8.25" customHeight="1">
      <c r="A159" s="52"/>
      <c r="B159" s="15"/>
      <c r="C159" s="136"/>
      <c r="D159" s="139"/>
      <c r="E159" s="16"/>
      <c r="F159" s="16"/>
      <c r="G159" s="16"/>
      <c r="H159" s="16"/>
      <c r="I159" s="141"/>
      <c r="J159" s="11"/>
      <c r="K159" s="146"/>
    </row>
    <row r="160" spans="1:11" ht="12.75">
      <c r="A160" s="52"/>
      <c r="B160" s="15"/>
      <c r="C160" s="136" t="s">
        <v>101</v>
      </c>
      <c r="D160" s="139" t="s">
        <v>35</v>
      </c>
      <c r="E160" s="16"/>
      <c r="F160" s="16"/>
      <c r="G160" s="16"/>
      <c r="H160" s="16"/>
      <c r="I160" s="141">
        <v>100000</v>
      </c>
      <c r="J160" s="11">
        <v>38111.92</v>
      </c>
      <c r="K160" s="146">
        <f>J160/I160*100</f>
        <v>38.11192</v>
      </c>
    </row>
    <row r="161" spans="1:11" ht="10.5" customHeight="1">
      <c r="A161" s="52"/>
      <c r="B161" s="15"/>
      <c r="C161" s="136"/>
      <c r="D161" s="139"/>
      <c r="E161" s="16"/>
      <c r="F161" s="16"/>
      <c r="G161" s="16"/>
      <c r="H161" s="16"/>
      <c r="I161" s="141"/>
      <c r="J161" s="11"/>
      <c r="K161" s="146"/>
    </row>
    <row r="162" spans="1:11" ht="25.5" customHeight="1">
      <c r="A162" s="52"/>
      <c r="B162" s="15"/>
      <c r="C162" s="136" t="s">
        <v>99</v>
      </c>
      <c r="D162" s="251" t="s">
        <v>157</v>
      </c>
      <c r="E162" s="252"/>
      <c r="F162" s="252"/>
      <c r="G162" s="252"/>
      <c r="H162" s="16"/>
      <c r="I162" s="141">
        <v>135000</v>
      </c>
      <c r="J162" s="11">
        <v>143107.06</v>
      </c>
      <c r="K162" s="146">
        <f>J162/I162*100</f>
        <v>106.00522962962964</v>
      </c>
    </row>
    <row r="163" spans="1:11" ht="10.5" customHeight="1">
      <c r="A163" s="52"/>
      <c r="B163" s="15"/>
      <c r="C163" s="136"/>
      <c r="D163" s="103"/>
      <c r="E163" s="41"/>
      <c r="F163" s="41"/>
      <c r="G163" s="41"/>
      <c r="H163" s="16"/>
      <c r="I163" s="141"/>
      <c r="J163" s="11"/>
      <c r="K163" s="146"/>
    </row>
    <row r="164" spans="1:11" ht="13.5" customHeight="1">
      <c r="A164" s="52"/>
      <c r="B164" s="15"/>
      <c r="C164" s="136" t="s">
        <v>216</v>
      </c>
      <c r="D164" s="251" t="s">
        <v>217</v>
      </c>
      <c r="E164" s="252"/>
      <c r="F164" s="252"/>
      <c r="G164" s="252"/>
      <c r="H164" s="16"/>
      <c r="I164" s="141">
        <v>65000</v>
      </c>
      <c r="J164" s="11">
        <v>33007.38</v>
      </c>
      <c r="K164" s="146">
        <f>J164/I164*100</f>
        <v>50.78058461538462</v>
      </c>
    </row>
    <row r="165" spans="1:11" ht="9.75" customHeight="1">
      <c r="A165" s="52"/>
      <c r="B165" s="15"/>
      <c r="C165" s="136"/>
      <c r="D165" s="139"/>
      <c r="E165" s="16"/>
      <c r="F165" s="16"/>
      <c r="G165" s="16"/>
      <c r="H165" s="16"/>
      <c r="I165" s="141"/>
      <c r="J165" s="11"/>
      <c r="K165" s="146"/>
    </row>
    <row r="166" spans="1:11" ht="12.75">
      <c r="A166" s="52"/>
      <c r="B166" s="53"/>
      <c r="C166" s="136" t="s">
        <v>98</v>
      </c>
      <c r="D166" s="272" t="s">
        <v>180</v>
      </c>
      <c r="E166" s="273"/>
      <c r="F166" s="273"/>
      <c r="G166" s="273"/>
      <c r="H166" s="274"/>
      <c r="I166" s="141"/>
      <c r="J166" s="11"/>
      <c r="K166" s="146"/>
    </row>
    <row r="167" spans="1:11" ht="24" customHeight="1">
      <c r="A167" s="52"/>
      <c r="B167" s="53"/>
      <c r="C167" s="136"/>
      <c r="D167" s="235" t="s">
        <v>242</v>
      </c>
      <c r="E167" s="253"/>
      <c r="F167" s="253"/>
      <c r="G167" s="253"/>
      <c r="H167" s="280"/>
      <c r="I167" s="141">
        <v>346000</v>
      </c>
      <c r="J167" s="11">
        <v>163273.95</v>
      </c>
      <c r="K167" s="146">
        <f>J167/I167*100</f>
        <v>47.18900289017341</v>
      </c>
    </row>
    <row r="168" spans="1:11" ht="21.75" customHeight="1">
      <c r="A168" s="52"/>
      <c r="B168" s="53"/>
      <c r="C168" s="136"/>
      <c r="D168" s="251" t="s">
        <v>243</v>
      </c>
      <c r="E168" s="252"/>
      <c r="F168" s="252"/>
      <c r="G168" s="252"/>
      <c r="H168" s="144"/>
      <c r="I168" s="141">
        <v>20000</v>
      </c>
      <c r="J168" s="11">
        <v>13500</v>
      </c>
      <c r="K168" s="146">
        <f>J168/I168*100</f>
        <v>67.5</v>
      </c>
    </row>
    <row r="169" spans="1:11" ht="12.75" customHeight="1">
      <c r="A169" s="52"/>
      <c r="B169" s="53"/>
      <c r="C169" s="136"/>
      <c r="D169" s="235" t="s">
        <v>244</v>
      </c>
      <c r="E169" s="253"/>
      <c r="F169" s="253"/>
      <c r="G169" s="253"/>
      <c r="H169" s="144"/>
      <c r="I169" s="141">
        <v>0</v>
      </c>
      <c r="J169" s="11">
        <v>67.2</v>
      </c>
      <c r="K169" s="146">
        <v>0</v>
      </c>
    </row>
    <row r="170" spans="1:11" ht="11.25" customHeight="1">
      <c r="A170" s="52"/>
      <c r="B170" s="53"/>
      <c r="C170" s="136"/>
      <c r="D170" s="235" t="s">
        <v>245</v>
      </c>
      <c r="E170" s="253"/>
      <c r="F170" s="253"/>
      <c r="G170" s="253"/>
      <c r="H170" s="144"/>
      <c r="I170" s="141">
        <v>8500</v>
      </c>
      <c r="J170" s="11">
        <v>5784.7</v>
      </c>
      <c r="K170" s="146">
        <f>J170/I170*100</f>
        <v>68.05529411764707</v>
      </c>
    </row>
    <row r="171" spans="1:11" ht="12.75" customHeight="1">
      <c r="A171" s="52"/>
      <c r="B171" s="53"/>
      <c r="C171" s="70"/>
      <c r="D171" s="309" t="s">
        <v>250</v>
      </c>
      <c r="E171" s="310"/>
      <c r="F171" s="310"/>
      <c r="G171" s="310"/>
      <c r="H171" s="76"/>
      <c r="I171" s="141">
        <v>0</v>
      </c>
      <c r="J171" s="11">
        <v>26</v>
      </c>
      <c r="K171" s="146">
        <v>0</v>
      </c>
    </row>
    <row r="172" spans="1:11" ht="9" customHeight="1">
      <c r="A172" s="52"/>
      <c r="B172" s="53"/>
      <c r="C172" s="70"/>
      <c r="D172" s="167"/>
      <c r="E172" s="168"/>
      <c r="F172" s="168"/>
      <c r="G172" s="168"/>
      <c r="H172" s="76"/>
      <c r="I172" s="74"/>
      <c r="J172" s="173"/>
      <c r="K172" s="146"/>
    </row>
    <row r="173" spans="1:11" ht="12.75">
      <c r="A173" s="52"/>
      <c r="B173" s="53"/>
      <c r="C173" s="136" t="s">
        <v>93</v>
      </c>
      <c r="D173" s="272" t="s">
        <v>181</v>
      </c>
      <c r="E173" s="273"/>
      <c r="F173" s="273"/>
      <c r="G173" s="273"/>
      <c r="H173" s="274"/>
      <c r="I173" s="141">
        <v>55000</v>
      </c>
      <c r="J173" s="157">
        <v>518.62</v>
      </c>
      <c r="K173" s="146">
        <f>J173/I173*100</f>
        <v>0.9429454545454544</v>
      </c>
    </row>
    <row r="174" spans="1:11" ht="11.25" customHeight="1">
      <c r="A174" s="52"/>
      <c r="B174" s="78"/>
      <c r="C174" s="62"/>
      <c r="D174" s="79"/>
      <c r="E174" s="80"/>
      <c r="F174" s="80"/>
      <c r="G174" s="80"/>
      <c r="H174" s="80"/>
      <c r="I174" s="75"/>
      <c r="J174" s="90"/>
      <c r="K174" s="66"/>
    </row>
    <row r="175" spans="1:12" ht="12.75">
      <c r="A175" s="87"/>
      <c r="B175" s="159" t="s">
        <v>36</v>
      </c>
      <c r="C175" s="160"/>
      <c r="D175" s="108" t="s">
        <v>56</v>
      </c>
      <c r="E175" s="13"/>
      <c r="F175" s="13"/>
      <c r="G175" s="13"/>
      <c r="H175" s="36"/>
      <c r="I175" s="161"/>
      <c r="J175" s="35"/>
      <c r="K175" s="162"/>
      <c r="L175" s="19"/>
    </row>
    <row r="176" spans="1:11" ht="12.75">
      <c r="A176" s="52"/>
      <c r="B176" s="34"/>
      <c r="C176" s="136"/>
      <c r="D176" s="137" t="s">
        <v>57</v>
      </c>
      <c r="E176" s="13"/>
      <c r="F176" s="13"/>
      <c r="G176" s="13"/>
      <c r="H176" s="36"/>
      <c r="I176" s="141"/>
      <c r="J176" s="11"/>
      <c r="K176" s="146"/>
    </row>
    <row r="177" spans="1:11" ht="12.75">
      <c r="A177" s="52"/>
      <c r="B177" s="15"/>
      <c r="C177" s="136" t="s">
        <v>97</v>
      </c>
      <c r="D177" s="139" t="s">
        <v>37</v>
      </c>
      <c r="E177" s="16"/>
      <c r="F177" s="16"/>
      <c r="G177" s="16"/>
      <c r="H177" s="16"/>
      <c r="I177" s="141">
        <v>8413686</v>
      </c>
      <c r="J177" s="11">
        <v>3841855</v>
      </c>
      <c r="K177" s="146">
        <f>J177/I177*100</f>
        <v>45.66197264789773</v>
      </c>
    </row>
    <row r="178" spans="1:11" ht="12.75">
      <c r="A178" s="52"/>
      <c r="B178" s="15"/>
      <c r="C178" s="136"/>
      <c r="D178" s="139"/>
      <c r="E178" s="16"/>
      <c r="F178" s="16"/>
      <c r="G178" s="16"/>
      <c r="H178" s="16"/>
      <c r="I178" s="141"/>
      <c r="J178" s="11"/>
      <c r="K178" s="146"/>
    </row>
    <row r="179" spans="1:11" ht="12.75">
      <c r="A179" s="52"/>
      <c r="B179" s="15"/>
      <c r="C179" s="136" t="s">
        <v>96</v>
      </c>
      <c r="D179" s="139" t="s">
        <v>38</v>
      </c>
      <c r="E179" s="16"/>
      <c r="F179" s="16"/>
      <c r="G179" s="16"/>
      <c r="H179" s="16"/>
      <c r="I179" s="141">
        <v>630000</v>
      </c>
      <c r="J179" s="11">
        <v>208200.21</v>
      </c>
      <c r="K179" s="146">
        <f>J179/I179*100</f>
        <v>33.04765238095238</v>
      </c>
    </row>
    <row r="180" spans="1:11" ht="12.75">
      <c r="A180" s="52"/>
      <c r="B180" s="53"/>
      <c r="C180" s="70"/>
      <c r="D180" s="73"/>
      <c r="E180" s="54"/>
      <c r="F180" s="54"/>
      <c r="G180" s="54"/>
      <c r="H180" s="54"/>
      <c r="I180" s="50"/>
      <c r="J180" s="55"/>
      <c r="K180" s="51"/>
    </row>
    <row r="181" spans="1:11" ht="12.75">
      <c r="A181" s="120" t="s">
        <v>39</v>
      </c>
      <c r="B181" s="28"/>
      <c r="C181" s="255"/>
      <c r="D181" s="133" t="s">
        <v>40</v>
      </c>
      <c r="E181" s="30"/>
      <c r="F181" s="30"/>
      <c r="G181" s="164"/>
      <c r="H181" s="165"/>
      <c r="I181" s="31">
        <f>I183+I184+I185+I188+I191+I192+I194</f>
        <v>12471290</v>
      </c>
      <c r="J181" s="223">
        <f>J183+J184+J185+J188+J191+J192+J194</f>
        <v>7664408.51</v>
      </c>
      <c r="K181" s="148">
        <f>J181/I181*100</f>
        <v>61.45642118818502</v>
      </c>
    </row>
    <row r="182" spans="1:11" ht="12.75">
      <c r="A182" s="52"/>
      <c r="B182" s="15"/>
      <c r="C182" s="136"/>
      <c r="D182" s="139" t="s">
        <v>41</v>
      </c>
      <c r="E182" s="16"/>
      <c r="F182" s="16"/>
      <c r="G182" s="16"/>
      <c r="H182" s="16"/>
      <c r="I182" s="17"/>
      <c r="J182" s="11"/>
      <c r="K182" s="146"/>
    </row>
    <row r="183" spans="1:11" ht="12.75">
      <c r="A183" s="52"/>
      <c r="B183" s="34" t="s">
        <v>42</v>
      </c>
      <c r="C183" s="136" t="s">
        <v>95</v>
      </c>
      <c r="D183" s="241" t="s">
        <v>203</v>
      </c>
      <c r="E183" s="242"/>
      <c r="F183" s="242"/>
      <c r="G183" s="242"/>
      <c r="H183" s="286"/>
      <c r="I183" s="17">
        <v>11548126</v>
      </c>
      <c r="J183" s="11">
        <v>7106536</v>
      </c>
      <c r="K183" s="146">
        <f>J183/I183*100</f>
        <v>61.53843489411182</v>
      </c>
    </row>
    <row r="184" spans="1:11" ht="12.75">
      <c r="A184" s="52"/>
      <c r="B184" s="34" t="s">
        <v>126</v>
      </c>
      <c r="C184" s="136" t="s">
        <v>95</v>
      </c>
      <c r="D184" s="241" t="s">
        <v>247</v>
      </c>
      <c r="E184" s="242"/>
      <c r="F184" s="242"/>
      <c r="G184" s="242"/>
      <c r="H184" s="286"/>
      <c r="I184" s="17">
        <v>801182</v>
      </c>
      <c r="J184" s="11">
        <v>400590</v>
      </c>
      <c r="K184" s="146">
        <f>J184/I184*100</f>
        <v>49.999875184415025</v>
      </c>
    </row>
    <row r="185" spans="1:11" ht="12.75">
      <c r="A185" s="52"/>
      <c r="B185" s="34" t="s">
        <v>119</v>
      </c>
      <c r="C185" s="136" t="s">
        <v>95</v>
      </c>
      <c r="D185" s="241" t="s">
        <v>246</v>
      </c>
      <c r="E185" s="242"/>
      <c r="F185" s="242"/>
      <c r="G185" s="242"/>
      <c r="H185" s="163"/>
      <c r="I185" s="17">
        <v>21168</v>
      </c>
      <c r="J185" s="11">
        <v>10584</v>
      </c>
      <c r="K185" s="146">
        <f>J185/I185*100</f>
        <v>50</v>
      </c>
    </row>
    <row r="186" spans="1:11" ht="8.25" customHeight="1">
      <c r="A186" s="52"/>
      <c r="B186" s="47"/>
      <c r="C186" s="70"/>
      <c r="D186" s="88"/>
      <c r="E186" s="77"/>
      <c r="F186" s="77"/>
      <c r="G186" s="54"/>
      <c r="H186" s="54"/>
      <c r="I186" s="50"/>
      <c r="J186" s="55"/>
      <c r="K186" s="51"/>
    </row>
    <row r="187" spans="1:11" ht="12.75">
      <c r="A187" s="52"/>
      <c r="B187" s="34" t="s">
        <v>43</v>
      </c>
      <c r="C187" s="136"/>
      <c r="D187" s="137" t="s">
        <v>44</v>
      </c>
      <c r="E187" s="13"/>
      <c r="F187" s="13"/>
      <c r="G187" s="16"/>
      <c r="H187" s="16"/>
      <c r="I187" s="17"/>
      <c r="J187" s="11"/>
      <c r="K187" s="146"/>
    </row>
    <row r="188" spans="1:14" ht="26.25" customHeight="1">
      <c r="A188" s="52"/>
      <c r="B188" s="15"/>
      <c r="C188" s="136" t="s">
        <v>94</v>
      </c>
      <c r="D188" s="251" t="s">
        <v>45</v>
      </c>
      <c r="E188" s="252"/>
      <c r="F188" s="252"/>
      <c r="G188" s="252"/>
      <c r="H188" s="16"/>
      <c r="I188" s="17">
        <v>48760</v>
      </c>
      <c r="J188" s="11">
        <v>95262.47</v>
      </c>
      <c r="K188" s="146">
        <f>J188/I188*100</f>
        <v>195.370118949959</v>
      </c>
      <c r="L188" s="206"/>
      <c r="N188" s="166"/>
    </row>
    <row r="189" spans="1:13" ht="9" customHeight="1">
      <c r="A189" s="52"/>
      <c r="B189" s="15"/>
      <c r="C189" s="136"/>
      <c r="D189" s="103"/>
      <c r="E189" s="41"/>
      <c r="F189" s="41"/>
      <c r="G189" s="41"/>
      <c r="H189" s="16"/>
      <c r="I189" s="17"/>
      <c r="J189" s="11"/>
      <c r="K189" s="146"/>
      <c r="M189" s="166"/>
    </row>
    <row r="190" spans="1:11" ht="18" customHeight="1">
      <c r="A190" s="52"/>
      <c r="B190" s="15"/>
      <c r="C190" s="136" t="s">
        <v>85</v>
      </c>
      <c r="D190" s="251" t="s">
        <v>248</v>
      </c>
      <c r="E190" s="252"/>
      <c r="F190" s="252"/>
      <c r="G190" s="252"/>
      <c r="H190" s="16"/>
      <c r="I190" s="17"/>
      <c r="J190" s="11"/>
      <c r="K190" s="146"/>
    </row>
    <row r="191" spans="1:11" ht="26.25" customHeight="1">
      <c r="A191" s="52"/>
      <c r="B191" s="15"/>
      <c r="C191" s="136"/>
      <c r="D191" s="275" t="s">
        <v>276</v>
      </c>
      <c r="E191" s="253"/>
      <c r="F191" s="253"/>
      <c r="G191" s="253"/>
      <c r="H191" s="16"/>
      <c r="I191" s="17">
        <v>40776</v>
      </c>
      <c r="J191" s="11">
        <v>40785.59</v>
      </c>
      <c r="K191" s="146">
        <f>J191/I191*100</f>
        <v>100.02351873651168</v>
      </c>
    </row>
    <row r="192" spans="1:11" ht="26.25" customHeight="1">
      <c r="A192" s="52"/>
      <c r="B192" s="15"/>
      <c r="C192" s="136"/>
      <c r="D192" s="275" t="s">
        <v>277</v>
      </c>
      <c r="E192" s="253"/>
      <c r="F192" s="253"/>
      <c r="G192" s="253"/>
      <c r="H192" s="16"/>
      <c r="I192" s="17">
        <v>9093</v>
      </c>
      <c r="J192" s="11">
        <v>9093.17</v>
      </c>
      <c r="K192" s="146">
        <f>J192/I192*100</f>
        <v>100.0018695699989</v>
      </c>
    </row>
    <row r="193" spans="1:11" ht="8.25" customHeight="1">
      <c r="A193" s="52"/>
      <c r="B193" s="15"/>
      <c r="C193" s="136"/>
      <c r="D193" s="139"/>
      <c r="E193" s="16"/>
      <c r="F193" s="16"/>
      <c r="G193" s="16"/>
      <c r="H193" s="16"/>
      <c r="I193" s="17"/>
      <c r="J193" s="11"/>
      <c r="K193" s="146"/>
    </row>
    <row r="194" spans="1:15" ht="22.5" customHeight="1">
      <c r="A194" s="52"/>
      <c r="B194" s="15"/>
      <c r="C194" s="209" t="s">
        <v>107</v>
      </c>
      <c r="D194" s="251" t="s">
        <v>182</v>
      </c>
      <c r="E194" s="252"/>
      <c r="F194" s="252"/>
      <c r="G194" s="252"/>
      <c r="H194" s="278"/>
      <c r="I194" s="17">
        <v>2185</v>
      </c>
      <c r="J194" s="11">
        <v>1557.28</v>
      </c>
      <c r="K194" s="146">
        <f>J194/I194*100</f>
        <v>71.27139588100687</v>
      </c>
      <c r="O194" s="166"/>
    </row>
    <row r="195" spans="1:11" ht="12.75" customHeight="1">
      <c r="A195" s="52"/>
      <c r="B195" s="53"/>
      <c r="C195" s="70"/>
      <c r="D195" s="302"/>
      <c r="E195" s="303"/>
      <c r="F195" s="303"/>
      <c r="G195" s="303"/>
      <c r="H195" s="304"/>
      <c r="I195" s="50"/>
      <c r="J195" s="55"/>
      <c r="K195" s="51"/>
    </row>
    <row r="196" spans="1:11" ht="12.75">
      <c r="A196" s="120" t="s">
        <v>46</v>
      </c>
      <c r="B196" s="28"/>
      <c r="C196" s="132"/>
      <c r="D196" s="133" t="s">
        <v>47</v>
      </c>
      <c r="E196" s="30"/>
      <c r="F196" s="30"/>
      <c r="G196" s="164"/>
      <c r="H196" s="165"/>
      <c r="I196" s="31">
        <f>I199+I201+I205+I206+I207+I208+I212+I216+I218+I222+I224+I226+I229+I231+I236</f>
        <v>282737</v>
      </c>
      <c r="J196" s="223">
        <f>J199+J201+J205+J206+J207+J208+J212+J216+J218+J222+J224+J226+J229+J231+J236</f>
        <v>222878.41</v>
      </c>
      <c r="K196" s="148">
        <f>J196/I196*100</f>
        <v>78.8288798423977</v>
      </c>
    </row>
    <row r="197" spans="1:11" ht="12.75">
      <c r="A197" s="14"/>
      <c r="B197" s="34" t="s">
        <v>48</v>
      </c>
      <c r="C197" s="136"/>
      <c r="D197" s="137" t="s">
        <v>49</v>
      </c>
      <c r="E197" s="13"/>
      <c r="F197" s="36"/>
      <c r="G197" s="16"/>
      <c r="H197" s="16"/>
      <c r="I197" s="17"/>
      <c r="J197" s="11"/>
      <c r="K197" s="169"/>
    </row>
    <row r="198" spans="1:11" ht="6.75" customHeight="1">
      <c r="A198" s="14"/>
      <c r="B198" s="34"/>
      <c r="C198" s="136"/>
      <c r="D198" s="137"/>
      <c r="E198" s="13"/>
      <c r="F198" s="36"/>
      <c r="G198" s="16"/>
      <c r="H198" s="16"/>
      <c r="I198" s="17"/>
      <c r="J198" s="11"/>
      <c r="K198" s="195"/>
    </row>
    <row r="199" spans="1:11" ht="12.75">
      <c r="A199" s="14"/>
      <c r="B199" s="34"/>
      <c r="C199" s="136" t="s">
        <v>86</v>
      </c>
      <c r="D199" s="305" t="s">
        <v>218</v>
      </c>
      <c r="E199" s="300"/>
      <c r="F199" s="300"/>
      <c r="G199" s="300"/>
      <c r="H199" s="16"/>
      <c r="I199" s="17">
        <v>74100</v>
      </c>
      <c r="J199" s="11">
        <v>40130.1</v>
      </c>
      <c r="K199" s="146">
        <f>J199/I199*100</f>
        <v>54.156680161943314</v>
      </c>
    </row>
    <row r="200" spans="1:11" ht="8.25" customHeight="1">
      <c r="A200" s="14"/>
      <c r="B200" s="34"/>
      <c r="C200" s="136"/>
      <c r="D200" s="137"/>
      <c r="E200" s="13"/>
      <c r="F200" s="36"/>
      <c r="G200" s="16"/>
      <c r="H200" s="16"/>
      <c r="I200" s="17"/>
      <c r="J200" s="11"/>
      <c r="K200" s="195"/>
    </row>
    <row r="201" spans="1:11" ht="12.75">
      <c r="A201" s="14"/>
      <c r="B201" s="34"/>
      <c r="C201" s="136" t="s">
        <v>88</v>
      </c>
      <c r="D201" s="272" t="s">
        <v>221</v>
      </c>
      <c r="E201" s="273"/>
      <c r="F201" s="273"/>
      <c r="G201" s="273"/>
      <c r="H201" s="16"/>
      <c r="I201" s="17">
        <v>15900</v>
      </c>
      <c r="J201" s="11">
        <v>8294.6</v>
      </c>
      <c r="K201" s="146">
        <f>J201/I201*100</f>
        <v>52.16729559748428</v>
      </c>
    </row>
    <row r="202" spans="1:11" ht="7.5" customHeight="1">
      <c r="A202" s="14"/>
      <c r="B202" s="34"/>
      <c r="C202" s="136"/>
      <c r="D202" s="104"/>
      <c r="E202" s="105"/>
      <c r="F202" s="105"/>
      <c r="G202" s="105"/>
      <c r="H202" s="16"/>
      <c r="I202" s="17"/>
      <c r="J202" s="11"/>
      <c r="K202" s="146"/>
    </row>
    <row r="203" spans="1:11" ht="12.75">
      <c r="A203" s="208"/>
      <c r="B203" s="176"/>
      <c r="C203" s="136" t="s">
        <v>85</v>
      </c>
      <c r="D203" s="104" t="s">
        <v>178</v>
      </c>
      <c r="E203" s="105"/>
      <c r="F203" s="105"/>
      <c r="G203" s="105"/>
      <c r="H203" s="172"/>
      <c r="I203" s="17"/>
      <c r="J203" s="11"/>
      <c r="K203" s="146"/>
    </row>
    <row r="204" spans="1:11" ht="12.75" customHeight="1">
      <c r="A204" s="316"/>
      <c r="B204" s="315"/>
      <c r="C204" s="314"/>
      <c r="D204" s="171" t="s">
        <v>253</v>
      </c>
      <c r="E204" s="180"/>
      <c r="F204" s="180"/>
      <c r="G204" s="180"/>
      <c r="H204" s="178"/>
      <c r="I204" s="181"/>
      <c r="J204" s="182"/>
      <c r="K204" s="183"/>
    </row>
    <row r="205" spans="1:11" ht="25.5" customHeight="1">
      <c r="A205" s="316"/>
      <c r="B205" s="315"/>
      <c r="C205" s="314"/>
      <c r="D205" s="275" t="s">
        <v>195</v>
      </c>
      <c r="E205" s="246"/>
      <c r="F205" s="246"/>
      <c r="G205" s="246"/>
      <c r="H205" s="179"/>
      <c r="I205" s="181">
        <v>2490</v>
      </c>
      <c r="J205" s="182">
        <v>1681.7</v>
      </c>
      <c r="K205" s="183">
        <f>J205/I205*100</f>
        <v>67.53815261044177</v>
      </c>
    </row>
    <row r="206" spans="1:11" ht="26.25" customHeight="1">
      <c r="A206" s="208"/>
      <c r="B206" s="207"/>
      <c r="C206" s="136"/>
      <c r="D206" s="235" t="s">
        <v>254</v>
      </c>
      <c r="E206" s="236"/>
      <c r="F206" s="236"/>
      <c r="G206" s="236"/>
      <c r="H206" s="237"/>
      <c r="I206" s="17">
        <v>0</v>
      </c>
      <c r="J206" s="11">
        <v>275</v>
      </c>
      <c r="K206" s="146">
        <v>0</v>
      </c>
    </row>
    <row r="207" spans="1:11" ht="24" customHeight="1">
      <c r="A207" s="208"/>
      <c r="B207" s="207"/>
      <c r="C207" s="136"/>
      <c r="D207" s="306" t="s">
        <v>251</v>
      </c>
      <c r="E207" s="307"/>
      <c r="F207" s="307"/>
      <c r="G207" s="307"/>
      <c r="H207" s="308"/>
      <c r="I207" s="17">
        <v>0</v>
      </c>
      <c r="J207" s="11">
        <v>306.73</v>
      </c>
      <c r="K207" s="146">
        <v>0</v>
      </c>
    </row>
    <row r="208" spans="1:11" ht="15.75" customHeight="1">
      <c r="A208" s="208"/>
      <c r="B208" s="207"/>
      <c r="C208" s="136"/>
      <c r="D208" s="317" t="s">
        <v>252</v>
      </c>
      <c r="E208" s="318"/>
      <c r="F208" s="318"/>
      <c r="G208" s="318"/>
      <c r="H208" s="177"/>
      <c r="I208" s="17">
        <v>0</v>
      </c>
      <c r="J208" s="11">
        <v>170.32</v>
      </c>
      <c r="K208" s="146">
        <v>0</v>
      </c>
    </row>
    <row r="209" spans="1:11" ht="6.75" customHeight="1">
      <c r="A209" s="14"/>
      <c r="B209" s="15"/>
      <c r="C209" s="136"/>
      <c r="D209" s="170"/>
      <c r="E209" s="158"/>
      <c r="F209" s="158"/>
      <c r="G209" s="158"/>
      <c r="H209" s="158"/>
      <c r="I209" s="17"/>
      <c r="J209" s="11"/>
      <c r="K209" s="146"/>
    </row>
    <row r="210" spans="1:11" ht="12.75">
      <c r="A210" s="14"/>
      <c r="B210" s="15"/>
      <c r="C210" s="136" t="s">
        <v>87</v>
      </c>
      <c r="D210" s="139" t="s">
        <v>156</v>
      </c>
      <c r="E210" s="16"/>
      <c r="F210" s="16"/>
      <c r="G210" s="16"/>
      <c r="H210" s="16"/>
      <c r="I210" s="17"/>
      <c r="J210" s="11"/>
      <c r="K210" s="146"/>
    </row>
    <row r="211" spans="1:11" ht="12.75">
      <c r="A211" s="14"/>
      <c r="B211" s="15"/>
      <c r="C211" s="136"/>
      <c r="D211" s="139" t="s">
        <v>166</v>
      </c>
      <c r="E211" s="16"/>
      <c r="F211" s="16"/>
      <c r="G211" s="16"/>
      <c r="H211" s="16"/>
      <c r="I211" s="17"/>
      <c r="J211" s="11"/>
      <c r="K211" s="146"/>
    </row>
    <row r="212" spans="1:11" ht="24.75" customHeight="1">
      <c r="A212" s="14"/>
      <c r="B212" s="15"/>
      <c r="C212" s="136"/>
      <c r="D212" s="235" t="s">
        <v>249</v>
      </c>
      <c r="E212" s="236"/>
      <c r="F212" s="236"/>
      <c r="G212" s="236"/>
      <c r="H212" s="237"/>
      <c r="I212" s="17">
        <v>72380</v>
      </c>
      <c r="J212" s="11">
        <v>36190</v>
      </c>
      <c r="K212" s="146">
        <f>J212/I212*100</f>
        <v>50</v>
      </c>
    </row>
    <row r="213" spans="1:11" ht="6.75" customHeight="1">
      <c r="A213" s="52"/>
      <c r="B213" s="53"/>
      <c r="C213" s="70"/>
      <c r="D213" s="67"/>
      <c r="E213" s="70"/>
      <c r="F213" s="70"/>
      <c r="G213" s="70"/>
      <c r="H213" s="70"/>
      <c r="I213" s="50"/>
      <c r="J213" s="55"/>
      <c r="K213" s="146"/>
    </row>
    <row r="214" spans="1:11" ht="13.5" customHeight="1">
      <c r="A214" s="52"/>
      <c r="B214" s="184" t="s">
        <v>256</v>
      </c>
      <c r="C214" s="185"/>
      <c r="D214" s="247" t="s">
        <v>257</v>
      </c>
      <c r="E214" s="248"/>
      <c r="F214" s="248"/>
      <c r="G214" s="248"/>
      <c r="H214" s="185"/>
      <c r="I214" s="186"/>
      <c r="J214" s="187"/>
      <c r="K214" s="146"/>
    </row>
    <row r="215" spans="1:11" ht="6.75" customHeight="1">
      <c r="A215" s="52"/>
      <c r="B215" s="188"/>
      <c r="C215" s="175"/>
      <c r="D215" s="174"/>
      <c r="E215" s="175"/>
      <c r="F215" s="175"/>
      <c r="G215" s="175"/>
      <c r="H215" s="175"/>
      <c r="I215" s="189"/>
      <c r="J215" s="190"/>
      <c r="K215" s="146"/>
    </row>
    <row r="216" spans="1:11" ht="24.75" customHeight="1">
      <c r="A216" s="52"/>
      <c r="B216" s="188"/>
      <c r="C216" s="212" t="s">
        <v>258</v>
      </c>
      <c r="D216" s="249" t="s">
        <v>259</v>
      </c>
      <c r="E216" s="250"/>
      <c r="F216" s="250"/>
      <c r="G216" s="250"/>
      <c r="H216" s="175"/>
      <c r="I216" s="189">
        <v>7726</v>
      </c>
      <c r="J216" s="190">
        <v>7726.21</v>
      </c>
      <c r="K216" s="146">
        <f>J216/I216*100</f>
        <v>100.002718094745</v>
      </c>
    </row>
    <row r="217" spans="1:11" ht="6.75" customHeight="1">
      <c r="A217" s="52"/>
      <c r="B217" s="188"/>
      <c r="C217" s="175"/>
      <c r="D217" s="174"/>
      <c r="E217" s="175"/>
      <c r="F217" s="175"/>
      <c r="G217" s="175"/>
      <c r="H217" s="175"/>
      <c r="I217" s="189"/>
      <c r="J217" s="190"/>
      <c r="K217" s="146"/>
    </row>
    <row r="218" spans="1:11" ht="25.5" customHeight="1">
      <c r="A218" s="52"/>
      <c r="B218" s="188"/>
      <c r="C218" s="212" t="s">
        <v>83</v>
      </c>
      <c r="D218" s="249" t="s">
        <v>260</v>
      </c>
      <c r="E218" s="250"/>
      <c r="F218" s="250"/>
      <c r="G218" s="250"/>
      <c r="H218" s="175"/>
      <c r="I218" s="189">
        <v>29206</v>
      </c>
      <c r="J218" s="190">
        <v>29206.1</v>
      </c>
      <c r="K218" s="146">
        <f>J218/I218*100</f>
        <v>100.0003423953982</v>
      </c>
    </row>
    <row r="219" spans="1:11" ht="11.25" customHeight="1">
      <c r="A219" s="52"/>
      <c r="B219" s="53"/>
      <c r="C219" s="70"/>
      <c r="D219" s="67"/>
      <c r="E219" s="70"/>
      <c r="F219" s="70"/>
      <c r="G219" s="70"/>
      <c r="H219" s="70"/>
      <c r="I219" s="50"/>
      <c r="J219" s="55"/>
      <c r="K219" s="51"/>
    </row>
    <row r="220" spans="1:11" ht="15" customHeight="1">
      <c r="A220" s="52"/>
      <c r="B220" s="184" t="s">
        <v>50</v>
      </c>
      <c r="C220" s="185"/>
      <c r="D220" s="247" t="s">
        <v>140</v>
      </c>
      <c r="E220" s="248"/>
      <c r="F220" s="248"/>
      <c r="G220" s="248"/>
      <c r="H220" s="185"/>
      <c r="I220" s="186"/>
      <c r="J220" s="187"/>
      <c r="K220" s="193"/>
    </row>
    <row r="221" spans="1:11" ht="6.75" customHeight="1">
      <c r="A221" s="52"/>
      <c r="B221" s="188"/>
      <c r="C221" s="175"/>
      <c r="D221" s="174"/>
      <c r="E221" s="175"/>
      <c r="F221" s="175"/>
      <c r="G221" s="175"/>
      <c r="H221" s="175"/>
      <c r="I221" s="189"/>
      <c r="J221" s="190"/>
      <c r="K221" s="194"/>
    </row>
    <row r="222" spans="1:11" ht="24.75" customHeight="1">
      <c r="A222" s="52"/>
      <c r="B222" s="188"/>
      <c r="C222" s="212" t="s">
        <v>261</v>
      </c>
      <c r="D222" s="249" t="s">
        <v>262</v>
      </c>
      <c r="E222" s="250"/>
      <c r="F222" s="250"/>
      <c r="G222" s="250"/>
      <c r="H222" s="175"/>
      <c r="I222" s="189">
        <v>10</v>
      </c>
      <c r="J222" s="190">
        <v>0</v>
      </c>
      <c r="K222" s="194">
        <v>0</v>
      </c>
    </row>
    <row r="223" spans="1:11" ht="6.75" customHeight="1">
      <c r="A223" s="52"/>
      <c r="B223" s="188"/>
      <c r="C223" s="175"/>
      <c r="D223" s="174"/>
      <c r="E223" s="175"/>
      <c r="F223" s="175"/>
      <c r="G223" s="175"/>
      <c r="H223" s="175"/>
      <c r="I223" s="189"/>
      <c r="J223" s="190"/>
      <c r="K223" s="194"/>
    </row>
    <row r="224" spans="1:11" ht="34.5" customHeight="1">
      <c r="A224" s="52"/>
      <c r="B224" s="188"/>
      <c r="C224" s="175" t="s">
        <v>263</v>
      </c>
      <c r="D224" s="249" t="s">
        <v>264</v>
      </c>
      <c r="E224" s="250"/>
      <c r="F224" s="250"/>
      <c r="G224" s="250"/>
      <c r="H224" s="175"/>
      <c r="I224" s="189">
        <v>0</v>
      </c>
      <c r="J224" s="190">
        <v>25771.42</v>
      </c>
      <c r="K224" s="194">
        <v>0</v>
      </c>
    </row>
    <row r="225" spans="1:11" ht="7.5" customHeight="1">
      <c r="A225" s="52"/>
      <c r="B225" s="188"/>
      <c r="C225" s="175"/>
      <c r="D225" s="191"/>
      <c r="E225" s="192"/>
      <c r="F225" s="192"/>
      <c r="G225" s="192"/>
      <c r="H225" s="175"/>
      <c r="I225" s="189"/>
      <c r="J225" s="190"/>
      <c r="K225" s="194"/>
    </row>
    <row r="226" spans="1:11" ht="34.5" customHeight="1">
      <c r="A226" s="52"/>
      <c r="B226" s="188"/>
      <c r="C226" s="175" t="s">
        <v>132</v>
      </c>
      <c r="D226" s="249" t="s">
        <v>265</v>
      </c>
      <c r="E226" s="250"/>
      <c r="F226" s="250"/>
      <c r="G226" s="250"/>
      <c r="H226" s="175"/>
      <c r="I226" s="189">
        <v>4213</v>
      </c>
      <c r="J226" s="190">
        <v>3607.23</v>
      </c>
      <c r="K226" s="194">
        <f>J226/I226*100</f>
        <v>85.62140992167102</v>
      </c>
    </row>
    <row r="227" spans="1:11" ht="7.5" customHeight="1">
      <c r="A227" s="52"/>
      <c r="B227" s="53"/>
      <c r="C227" s="70"/>
      <c r="D227" s="56"/>
      <c r="E227" s="57"/>
      <c r="F227" s="57"/>
      <c r="G227" s="57"/>
      <c r="H227" s="70"/>
      <c r="I227" s="50"/>
      <c r="J227" s="55"/>
      <c r="K227" s="51"/>
    </row>
    <row r="228" spans="1:11" ht="12.75">
      <c r="A228" s="52"/>
      <c r="B228" s="34" t="s">
        <v>110</v>
      </c>
      <c r="C228" s="136"/>
      <c r="D228" s="137" t="s">
        <v>141</v>
      </c>
      <c r="E228" s="16"/>
      <c r="F228" s="16"/>
      <c r="G228" s="16"/>
      <c r="H228" s="16"/>
      <c r="I228" s="17"/>
      <c r="J228" s="11"/>
      <c r="K228" s="146"/>
    </row>
    <row r="229" spans="1:11" ht="33.75" customHeight="1">
      <c r="A229" s="52"/>
      <c r="B229" s="34"/>
      <c r="C229" s="209" t="s">
        <v>86</v>
      </c>
      <c r="D229" s="251" t="s">
        <v>222</v>
      </c>
      <c r="E229" s="252"/>
      <c r="F229" s="252"/>
      <c r="G229" s="252"/>
      <c r="H229" s="16"/>
      <c r="I229" s="17">
        <v>20500</v>
      </c>
      <c r="J229" s="11">
        <v>12745</v>
      </c>
      <c r="K229" s="146">
        <f>J229/I229*100</f>
        <v>62.170731707317074</v>
      </c>
    </row>
    <row r="230" spans="1:11" ht="9.75" customHeight="1">
      <c r="A230" s="52"/>
      <c r="B230" s="34"/>
      <c r="C230" s="136"/>
      <c r="D230" s="139"/>
      <c r="E230" s="16"/>
      <c r="F230" s="16"/>
      <c r="G230" s="16"/>
      <c r="H230" s="16"/>
      <c r="I230" s="17"/>
      <c r="J230" s="11"/>
      <c r="K230" s="146"/>
    </row>
    <row r="231" spans="1:11" ht="24.75" customHeight="1">
      <c r="A231" s="52"/>
      <c r="B231" s="34"/>
      <c r="C231" s="209" t="s">
        <v>85</v>
      </c>
      <c r="D231" s="251" t="s">
        <v>296</v>
      </c>
      <c r="E231" s="252"/>
      <c r="F231" s="252"/>
      <c r="G231" s="252"/>
      <c r="H231" s="16"/>
      <c r="I231" s="17">
        <v>0</v>
      </c>
      <c r="J231" s="11">
        <v>562</v>
      </c>
      <c r="K231" s="146">
        <v>0</v>
      </c>
    </row>
    <row r="232" spans="1:11" ht="12.75">
      <c r="A232" s="52"/>
      <c r="B232" s="47"/>
      <c r="C232" s="70"/>
      <c r="D232" s="73"/>
      <c r="E232" s="54"/>
      <c r="F232" s="54"/>
      <c r="G232" s="54"/>
      <c r="H232" s="54"/>
      <c r="I232" s="50"/>
      <c r="J232" s="55"/>
      <c r="K232" s="51"/>
    </row>
    <row r="233" spans="1:11" ht="12.75">
      <c r="A233" s="52"/>
      <c r="B233" s="34" t="s">
        <v>167</v>
      </c>
      <c r="C233" s="136"/>
      <c r="D233" s="238" t="s">
        <v>168</v>
      </c>
      <c r="E233" s="239"/>
      <c r="F233" s="239"/>
      <c r="G233" s="239"/>
      <c r="H233" s="240"/>
      <c r="I233" s="17"/>
      <c r="J233" s="11"/>
      <c r="K233" s="146"/>
    </row>
    <row r="234" spans="1:11" ht="12.75">
      <c r="A234" s="52"/>
      <c r="B234" s="34"/>
      <c r="C234" s="136" t="s">
        <v>87</v>
      </c>
      <c r="D234" s="139" t="s">
        <v>156</v>
      </c>
      <c r="E234" s="16"/>
      <c r="F234" s="16"/>
      <c r="G234" s="16"/>
      <c r="H234" s="16"/>
      <c r="I234" s="17"/>
      <c r="J234" s="11"/>
      <c r="K234" s="146"/>
    </row>
    <row r="235" spans="1:11" ht="12.75">
      <c r="A235" s="52"/>
      <c r="B235" s="34"/>
      <c r="C235" s="136"/>
      <c r="D235" s="139" t="s">
        <v>166</v>
      </c>
      <c r="E235" s="16"/>
      <c r="F235" s="16"/>
      <c r="G235" s="16"/>
      <c r="H235" s="16"/>
      <c r="I235" s="17"/>
      <c r="J235" s="11"/>
      <c r="K235" s="146"/>
    </row>
    <row r="236" spans="1:11" ht="39.75" customHeight="1">
      <c r="A236" s="52"/>
      <c r="B236" s="34"/>
      <c r="C236" s="136"/>
      <c r="D236" s="235" t="s">
        <v>266</v>
      </c>
      <c r="E236" s="236"/>
      <c r="F236" s="236"/>
      <c r="G236" s="236"/>
      <c r="H236" s="237"/>
      <c r="I236" s="17">
        <v>56212</v>
      </c>
      <c r="J236" s="11">
        <v>56212</v>
      </c>
      <c r="K236" s="146">
        <f>J236/I236*100</f>
        <v>100</v>
      </c>
    </row>
    <row r="237" spans="1:11" ht="7.5" customHeight="1">
      <c r="A237" s="52"/>
      <c r="B237" s="47"/>
      <c r="C237" s="70"/>
      <c r="D237" s="73"/>
      <c r="E237" s="54"/>
      <c r="F237" s="54"/>
      <c r="G237" s="54"/>
      <c r="H237" s="54"/>
      <c r="I237" s="50"/>
      <c r="J237" s="55"/>
      <c r="K237" s="51"/>
    </row>
    <row r="238" spans="1:11" ht="12.75">
      <c r="A238" s="120" t="s">
        <v>76</v>
      </c>
      <c r="B238" s="28"/>
      <c r="C238" s="132"/>
      <c r="D238" s="133" t="s">
        <v>77</v>
      </c>
      <c r="E238" s="30"/>
      <c r="F238" s="30"/>
      <c r="G238" s="165"/>
      <c r="H238" s="165"/>
      <c r="I238" s="31">
        <f>I242</f>
        <v>0</v>
      </c>
      <c r="J238" s="223">
        <f>J242</f>
        <v>250</v>
      </c>
      <c r="K238" s="148">
        <v>0</v>
      </c>
    </row>
    <row r="239" spans="1:11" ht="12.75">
      <c r="A239" s="119"/>
      <c r="B239" s="34"/>
      <c r="C239" s="136"/>
      <c r="D239" s="137"/>
      <c r="E239" s="13"/>
      <c r="F239" s="13"/>
      <c r="G239" s="16"/>
      <c r="H239" s="16"/>
      <c r="I239" s="123"/>
      <c r="J239" s="130"/>
      <c r="K239" s="169"/>
    </row>
    <row r="240" spans="1:11" ht="12.75">
      <c r="A240" s="119"/>
      <c r="B240" s="34" t="s">
        <v>183</v>
      </c>
      <c r="C240" s="136"/>
      <c r="D240" s="238" t="s">
        <v>184</v>
      </c>
      <c r="E240" s="239"/>
      <c r="F240" s="239"/>
      <c r="G240" s="239"/>
      <c r="H240" s="240"/>
      <c r="I240" s="123"/>
      <c r="J240" s="130"/>
      <c r="K240" s="195"/>
    </row>
    <row r="241" spans="1:11" ht="3.75" customHeight="1">
      <c r="A241" s="119"/>
      <c r="B241" s="34"/>
      <c r="C241" s="136"/>
      <c r="D241" s="126"/>
      <c r="E241" s="127"/>
      <c r="F241" s="127"/>
      <c r="G241" s="127"/>
      <c r="H241" s="127"/>
      <c r="I241" s="123"/>
      <c r="J241" s="130"/>
      <c r="K241" s="195"/>
    </row>
    <row r="242" spans="1:12" ht="36.75" customHeight="1">
      <c r="A242" s="119"/>
      <c r="B242" s="34"/>
      <c r="C242" s="209" t="s">
        <v>83</v>
      </c>
      <c r="D242" s="251" t="s">
        <v>267</v>
      </c>
      <c r="E242" s="252"/>
      <c r="F242" s="252"/>
      <c r="G242" s="252"/>
      <c r="H242" s="278"/>
      <c r="I242" s="123">
        <v>0</v>
      </c>
      <c r="J242" s="11">
        <v>250</v>
      </c>
      <c r="K242" s="195">
        <v>0</v>
      </c>
      <c r="L242" s="19"/>
    </row>
    <row r="243" spans="1:11" ht="6.75" customHeight="1">
      <c r="A243" s="52"/>
      <c r="B243" s="53"/>
      <c r="C243" s="70"/>
      <c r="D243" s="58"/>
      <c r="E243" s="59"/>
      <c r="F243" s="59"/>
      <c r="G243" s="59"/>
      <c r="H243" s="60"/>
      <c r="I243" s="50"/>
      <c r="J243" s="55"/>
      <c r="K243" s="51"/>
    </row>
    <row r="244" spans="1:11" ht="12.75">
      <c r="A244" s="120" t="s">
        <v>72</v>
      </c>
      <c r="B244" s="28"/>
      <c r="C244" s="132"/>
      <c r="D244" s="133" t="s">
        <v>78</v>
      </c>
      <c r="E244" s="30"/>
      <c r="F244" s="30"/>
      <c r="G244" s="197"/>
      <c r="H244" s="164"/>
      <c r="I244" s="31">
        <f>I248+I252+I255+I261+I264+I266+I272+I274+I276+I280+I284+I287+I288+I291+I295</f>
        <v>5642278</v>
      </c>
      <c r="J244" s="223">
        <f>J248+J252+J255+J261+J264+J266+J272+J274+J276+J280+J284+J287+J288+J291+J295</f>
        <v>2812537.8400000003</v>
      </c>
      <c r="K244" s="148">
        <f>J244/I244*100</f>
        <v>49.84755873425592</v>
      </c>
    </row>
    <row r="245" spans="1:11" ht="8.25" customHeight="1">
      <c r="A245" s="119"/>
      <c r="B245" s="34"/>
      <c r="C245" s="136"/>
      <c r="D245" s="137"/>
      <c r="E245" s="13"/>
      <c r="F245" s="13"/>
      <c r="G245" s="198"/>
      <c r="H245" s="145"/>
      <c r="I245" s="123"/>
      <c r="J245" s="130"/>
      <c r="K245" s="195"/>
    </row>
    <row r="246" spans="1:11" ht="12.75">
      <c r="A246" s="119"/>
      <c r="B246" s="34"/>
      <c r="C246" s="136"/>
      <c r="D246" s="156" t="s">
        <v>172</v>
      </c>
      <c r="E246" s="145"/>
      <c r="F246" s="145"/>
      <c r="G246" s="199"/>
      <c r="H246" s="145"/>
      <c r="I246" s="123"/>
      <c r="J246" s="130"/>
      <c r="K246" s="195"/>
    </row>
    <row r="247" spans="1:11" ht="12.75">
      <c r="A247" s="119"/>
      <c r="B247" s="34"/>
      <c r="C247" s="136"/>
      <c r="D247" s="156" t="s">
        <v>152</v>
      </c>
      <c r="E247" s="145"/>
      <c r="F247" s="145"/>
      <c r="G247" s="199"/>
      <c r="H247" s="145"/>
      <c r="I247" s="123"/>
      <c r="J247" s="130"/>
      <c r="K247" s="195"/>
    </row>
    <row r="248" spans="1:11" ht="36" customHeight="1">
      <c r="A248" s="119"/>
      <c r="B248" s="213" t="s">
        <v>70</v>
      </c>
      <c r="C248" s="209" t="s">
        <v>84</v>
      </c>
      <c r="D248" s="320" t="s">
        <v>204</v>
      </c>
      <c r="E248" s="321"/>
      <c r="F248" s="321"/>
      <c r="G248" s="321"/>
      <c r="H248" s="322"/>
      <c r="I248" s="17">
        <v>4854000</v>
      </c>
      <c r="J248" s="11">
        <v>2360489</v>
      </c>
      <c r="K248" s="146">
        <f>J248/I248*100</f>
        <v>48.629769262463945</v>
      </c>
    </row>
    <row r="249" spans="1:11" ht="12.75">
      <c r="A249" s="14"/>
      <c r="B249" s="15"/>
      <c r="C249" s="136"/>
      <c r="D249" s="139"/>
      <c r="E249" s="145"/>
      <c r="F249" s="145"/>
      <c r="G249" s="200"/>
      <c r="H249" s="16"/>
      <c r="I249" s="17"/>
      <c r="J249" s="11"/>
      <c r="K249" s="146"/>
    </row>
    <row r="250" spans="1:11" ht="12.75">
      <c r="A250" s="14"/>
      <c r="B250" s="34" t="s">
        <v>71</v>
      </c>
      <c r="C250" s="136" t="s">
        <v>84</v>
      </c>
      <c r="D250" s="137" t="s">
        <v>205</v>
      </c>
      <c r="E250" s="13"/>
      <c r="F250" s="13"/>
      <c r="G250" s="198"/>
      <c r="H250" s="36"/>
      <c r="I250" s="17"/>
      <c r="J250" s="11"/>
      <c r="K250" s="146"/>
    </row>
    <row r="251" spans="1:11" ht="12.75">
      <c r="A251" s="155"/>
      <c r="B251" s="129"/>
      <c r="C251" s="125"/>
      <c r="D251" s="137" t="s">
        <v>58</v>
      </c>
      <c r="E251" s="13"/>
      <c r="F251" s="13"/>
      <c r="G251" s="198"/>
      <c r="H251" s="36"/>
      <c r="I251" s="17"/>
      <c r="J251" s="11"/>
      <c r="K251" s="146"/>
    </row>
    <row r="252" spans="1:11" ht="12.75">
      <c r="A252" s="155"/>
      <c r="B252" s="129"/>
      <c r="C252" s="12"/>
      <c r="D252" s="137" t="s">
        <v>80</v>
      </c>
      <c r="E252" s="13"/>
      <c r="F252" s="13"/>
      <c r="G252" s="198"/>
      <c r="H252" s="36"/>
      <c r="I252" s="17">
        <v>46000</v>
      </c>
      <c r="J252" s="11">
        <v>8713</v>
      </c>
      <c r="K252" s="146">
        <f>J252/I252*100</f>
        <v>18.941304347826087</v>
      </c>
    </row>
    <row r="253" spans="1:11" ht="12.75">
      <c r="A253" s="14"/>
      <c r="B253" s="34"/>
      <c r="C253" s="136"/>
      <c r="D253" s="137"/>
      <c r="E253" s="13"/>
      <c r="F253" s="13"/>
      <c r="G253" s="198"/>
      <c r="H253" s="36"/>
      <c r="I253" s="17"/>
      <c r="J253" s="11"/>
      <c r="K253" s="146"/>
    </row>
    <row r="254" spans="1:11" ht="12.75">
      <c r="A254" s="14"/>
      <c r="B254" s="34" t="s">
        <v>73</v>
      </c>
      <c r="C254" s="136" t="s">
        <v>84</v>
      </c>
      <c r="D254" s="137" t="s">
        <v>206</v>
      </c>
      <c r="E254" s="13"/>
      <c r="F254" s="13"/>
      <c r="G254" s="198"/>
      <c r="H254" s="36"/>
      <c r="I254" s="17"/>
      <c r="J254" s="11"/>
      <c r="K254" s="146"/>
    </row>
    <row r="255" spans="1:11" ht="12.75">
      <c r="A255" s="14"/>
      <c r="B255" s="34"/>
      <c r="C255" s="136"/>
      <c r="D255" s="114" t="s">
        <v>136</v>
      </c>
      <c r="E255" s="201"/>
      <c r="F255" s="201"/>
      <c r="G255" s="202"/>
      <c r="H255" s="115"/>
      <c r="I255" s="203">
        <v>149000</v>
      </c>
      <c r="J255" s="153">
        <v>83051</v>
      </c>
      <c r="K255" s="154">
        <f>J255/I255*100</f>
        <v>55.73892617449664</v>
      </c>
    </row>
    <row r="256" spans="1:11" ht="12.75">
      <c r="A256" s="14"/>
      <c r="B256" s="34"/>
      <c r="C256" s="136"/>
      <c r="D256" s="137"/>
      <c r="E256" s="13"/>
      <c r="F256" s="13"/>
      <c r="G256" s="198"/>
      <c r="H256" s="36"/>
      <c r="I256" s="17"/>
      <c r="J256" s="11"/>
      <c r="K256" s="146"/>
    </row>
    <row r="257" spans="1:11" ht="12.75">
      <c r="A257" s="14"/>
      <c r="B257" s="34"/>
      <c r="C257" s="136"/>
      <c r="D257" s="137"/>
      <c r="E257" s="13"/>
      <c r="F257" s="13"/>
      <c r="G257" s="198"/>
      <c r="H257" s="36"/>
      <c r="I257" s="17"/>
      <c r="J257" s="11"/>
      <c r="K257" s="146"/>
    </row>
    <row r="258" spans="1:11" ht="12.75">
      <c r="A258" s="14"/>
      <c r="B258" s="34"/>
      <c r="C258" s="136"/>
      <c r="D258" s="156" t="s">
        <v>112</v>
      </c>
      <c r="E258" s="145"/>
      <c r="F258" s="145"/>
      <c r="G258" s="145"/>
      <c r="H258" s="145"/>
      <c r="I258" s="17"/>
      <c r="J258" s="11"/>
      <c r="K258" s="146"/>
    </row>
    <row r="259" spans="1:11" ht="12.75">
      <c r="A259" s="14"/>
      <c r="B259" s="34"/>
      <c r="C259" s="136"/>
      <c r="D259" s="156" t="s">
        <v>169</v>
      </c>
      <c r="E259" s="13"/>
      <c r="F259" s="13"/>
      <c r="G259" s="198"/>
      <c r="H259" s="13"/>
      <c r="I259" s="17"/>
      <c r="J259" s="11"/>
      <c r="K259" s="146"/>
    </row>
    <row r="260" spans="1:11" ht="12.75">
      <c r="A260" s="14"/>
      <c r="B260" s="34"/>
      <c r="C260" s="136"/>
      <c r="D260" s="139"/>
      <c r="E260" s="36"/>
      <c r="F260" s="36"/>
      <c r="G260" s="204"/>
      <c r="H260" s="36"/>
      <c r="I260" s="17"/>
      <c r="J260" s="11"/>
      <c r="K260" s="146"/>
    </row>
    <row r="261" spans="1:11" ht="12.75">
      <c r="A261" s="14"/>
      <c r="B261" s="34" t="s">
        <v>73</v>
      </c>
      <c r="C261" s="136" t="s">
        <v>87</v>
      </c>
      <c r="D261" s="137" t="s">
        <v>206</v>
      </c>
      <c r="E261" s="13"/>
      <c r="F261" s="13"/>
      <c r="G261" s="198"/>
      <c r="H261" s="36"/>
      <c r="I261" s="17">
        <v>130000</v>
      </c>
      <c r="J261" s="11">
        <v>61464</v>
      </c>
      <c r="K261" s="146">
        <f>J261/I261*100</f>
        <v>47.28</v>
      </c>
    </row>
    <row r="262" spans="1:11" ht="12.75">
      <c r="A262" s="14"/>
      <c r="B262" s="34"/>
      <c r="C262" s="136"/>
      <c r="D262" s="137" t="s">
        <v>136</v>
      </c>
      <c r="E262" s="13"/>
      <c r="F262" s="13"/>
      <c r="G262" s="198"/>
      <c r="H262" s="36"/>
      <c r="I262" s="17"/>
      <c r="J262" s="11"/>
      <c r="K262" s="146"/>
    </row>
    <row r="263" spans="1:11" ht="12.75">
      <c r="A263" s="14"/>
      <c r="B263" s="34"/>
      <c r="C263" s="136"/>
      <c r="D263" s="139"/>
      <c r="E263" s="36"/>
      <c r="F263" s="36"/>
      <c r="G263" s="204"/>
      <c r="H263" s="36"/>
      <c r="I263" s="17"/>
      <c r="J263" s="11"/>
      <c r="K263" s="146"/>
    </row>
    <row r="264" spans="1:11" ht="12.75">
      <c r="A264" s="14"/>
      <c r="B264" s="34" t="s">
        <v>74</v>
      </c>
      <c r="C264" s="136" t="s">
        <v>87</v>
      </c>
      <c r="D264" s="137" t="s">
        <v>207</v>
      </c>
      <c r="E264" s="13"/>
      <c r="F264" s="13"/>
      <c r="G264" s="198"/>
      <c r="H264" s="36"/>
      <c r="I264" s="17">
        <v>177406</v>
      </c>
      <c r="J264" s="11">
        <v>98341</v>
      </c>
      <c r="K264" s="146">
        <f>J264/I264*100</f>
        <v>55.43273620959832</v>
      </c>
    </row>
    <row r="265" spans="1:11" ht="12.75">
      <c r="A265" s="14"/>
      <c r="B265" s="34"/>
      <c r="C265" s="136"/>
      <c r="D265" s="205"/>
      <c r="E265" s="36"/>
      <c r="F265" s="36"/>
      <c r="G265" s="204"/>
      <c r="H265" s="36"/>
      <c r="I265" s="17"/>
      <c r="J265" s="11"/>
      <c r="K265" s="146"/>
    </row>
    <row r="266" spans="1:11" ht="27" customHeight="1">
      <c r="A266" s="14"/>
      <c r="B266" s="34" t="s">
        <v>111</v>
      </c>
      <c r="C266" s="136" t="s">
        <v>87</v>
      </c>
      <c r="D266" s="254" t="s">
        <v>268</v>
      </c>
      <c r="E266" s="233"/>
      <c r="F266" s="233"/>
      <c r="G266" s="233"/>
      <c r="H266" s="234"/>
      <c r="I266" s="203">
        <v>262172</v>
      </c>
      <c r="J266" s="153">
        <v>181330</v>
      </c>
      <c r="K266" s="154">
        <f>J266/I266*100</f>
        <v>69.16451795004807</v>
      </c>
    </row>
    <row r="267" spans="1:11" ht="12.75">
      <c r="A267" s="52"/>
      <c r="B267" s="47"/>
      <c r="C267" s="70"/>
      <c r="D267" s="89"/>
      <c r="E267" s="61"/>
      <c r="F267" s="61"/>
      <c r="G267" s="92"/>
      <c r="H267" s="61"/>
      <c r="I267" s="50"/>
      <c r="J267" s="55"/>
      <c r="K267" s="51"/>
    </row>
    <row r="268" spans="1:11" ht="12.75">
      <c r="A268" s="52"/>
      <c r="B268" s="34" t="s">
        <v>70</v>
      </c>
      <c r="C268" s="136"/>
      <c r="D268" s="137" t="s">
        <v>170</v>
      </c>
      <c r="E268" s="13"/>
      <c r="F268" s="13"/>
      <c r="G268" s="198"/>
      <c r="H268" s="145"/>
      <c r="I268" s="17"/>
      <c r="J268" s="11"/>
      <c r="K268" s="146"/>
    </row>
    <row r="269" spans="1:11" ht="12.75">
      <c r="A269" s="52"/>
      <c r="B269" s="34"/>
      <c r="C269" s="136"/>
      <c r="D269" s="137" t="s">
        <v>134</v>
      </c>
      <c r="E269" s="13"/>
      <c r="F269" s="13"/>
      <c r="G269" s="198"/>
      <c r="H269" s="13"/>
      <c r="I269" s="17"/>
      <c r="J269" s="11"/>
      <c r="K269" s="146"/>
    </row>
    <row r="270" spans="1:11" ht="12.75">
      <c r="A270" s="52"/>
      <c r="B270" s="34"/>
      <c r="C270" s="136"/>
      <c r="D270" s="137" t="s">
        <v>135</v>
      </c>
      <c r="E270" s="13"/>
      <c r="F270" s="13"/>
      <c r="G270" s="198"/>
      <c r="H270" s="13"/>
      <c r="I270" s="17"/>
      <c r="J270" s="11"/>
      <c r="K270" s="146"/>
    </row>
    <row r="271" spans="1:11" ht="5.25" customHeight="1">
      <c r="A271" s="52"/>
      <c r="B271" s="34"/>
      <c r="C271" s="136"/>
      <c r="D271" s="137"/>
      <c r="E271" s="13"/>
      <c r="F271" s="13"/>
      <c r="G271" s="198"/>
      <c r="H271" s="13"/>
      <c r="I271" s="17"/>
      <c r="J271" s="11"/>
      <c r="K271" s="146"/>
    </row>
    <row r="272" spans="1:11" ht="22.5" customHeight="1">
      <c r="A272" s="52"/>
      <c r="B272" s="34"/>
      <c r="C272" s="209" t="s">
        <v>94</v>
      </c>
      <c r="D272" s="251" t="s">
        <v>269</v>
      </c>
      <c r="E272" s="252"/>
      <c r="F272" s="252"/>
      <c r="G272" s="252"/>
      <c r="H272" s="13"/>
      <c r="I272" s="17">
        <v>1000</v>
      </c>
      <c r="J272" s="11">
        <v>505.83</v>
      </c>
      <c r="K272" s="146">
        <f>J272/I272*100</f>
        <v>50.583</v>
      </c>
    </row>
    <row r="273" spans="1:11" ht="6.75" customHeight="1">
      <c r="A273" s="52"/>
      <c r="B273" s="34"/>
      <c r="C273" s="136"/>
      <c r="D273" s="137"/>
      <c r="E273" s="13"/>
      <c r="F273" s="13"/>
      <c r="G273" s="198"/>
      <c r="H273" s="13"/>
      <c r="I273" s="17"/>
      <c r="J273" s="11"/>
      <c r="K273" s="146"/>
    </row>
    <row r="274" spans="1:11" ht="24" customHeight="1">
      <c r="A274" s="52"/>
      <c r="B274" s="34"/>
      <c r="C274" s="209" t="s">
        <v>85</v>
      </c>
      <c r="D274" s="251" t="s">
        <v>270</v>
      </c>
      <c r="E274" s="252"/>
      <c r="F274" s="252"/>
      <c r="G274" s="252"/>
      <c r="H274" s="13"/>
      <c r="I274" s="17">
        <v>20000</v>
      </c>
      <c r="J274" s="11">
        <v>9418.89</v>
      </c>
      <c r="K274" s="146">
        <f>J274/I274*100</f>
        <v>47.09445</v>
      </c>
    </row>
    <row r="275" spans="1:11" ht="6" customHeight="1">
      <c r="A275" s="52"/>
      <c r="B275" s="34"/>
      <c r="C275" s="136"/>
      <c r="D275" s="137"/>
      <c r="E275" s="13"/>
      <c r="F275" s="13"/>
      <c r="G275" s="198"/>
      <c r="H275" s="13"/>
      <c r="I275" s="17"/>
      <c r="J275" s="11"/>
      <c r="K275" s="146"/>
    </row>
    <row r="276" spans="1:11" ht="35.25" customHeight="1">
      <c r="A276" s="52"/>
      <c r="B276" s="34"/>
      <c r="C276" s="209" t="s">
        <v>107</v>
      </c>
      <c r="D276" s="251" t="s">
        <v>186</v>
      </c>
      <c r="E276" s="252"/>
      <c r="F276" s="252"/>
      <c r="G276" s="252"/>
      <c r="H276" s="278"/>
      <c r="I276" s="17">
        <v>0</v>
      </c>
      <c r="J276" s="11">
        <v>2522.15</v>
      </c>
      <c r="K276" s="146">
        <v>0</v>
      </c>
    </row>
    <row r="277" spans="1:11" ht="8.25" customHeight="1">
      <c r="A277" s="52"/>
      <c r="B277" s="47"/>
      <c r="C277" s="70"/>
      <c r="D277" s="56"/>
      <c r="E277" s="57"/>
      <c r="F277" s="57"/>
      <c r="G277" s="57"/>
      <c r="H277" s="57"/>
      <c r="I277" s="50"/>
      <c r="J277" s="55"/>
      <c r="K277" s="51"/>
    </row>
    <row r="278" spans="1:11" ht="35.25" customHeight="1">
      <c r="A278" s="52"/>
      <c r="B278" s="34" t="s">
        <v>73</v>
      </c>
      <c r="C278" s="136"/>
      <c r="D278" s="245" t="s">
        <v>185</v>
      </c>
      <c r="E278" s="226"/>
      <c r="F278" s="226"/>
      <c r="G278" s="226"/>
      <c r="H278" s="323"/>
      <c r="I278" s="17"/>
      <c r="J278" s="11"/>
      <c r="K278" s="146"/>
    </row>
    <row r="279" spans="1:11" ht="7.5" customHeight="1">
      <c r="A279" s="52"/>
      <c r="B279" s="34"/>
      <c r="C279" s="136"/>
      <c r="D279" s="103"/>
      <c r="E279" s="41"/>
      <c r="F279" s="41"/>
      <c r="G279" s="41"/>
      <c r="H279" s="41"/>
      <c r="I279" s="17"/>
      <c r="J279" s="11"/>
      <c r="K279" s="146"/>
    </row>
    <row r="280" spans="1:11" ht="33.75" customHeight="1">
      <c r="A280" s="52"/>
      <c r="B280" s="34"/>
      <c r="C280" s="209" t="s">
        <v>85</v>
      </c>
      <c r="D280" s="281" t="s">
        <v>271</v>
      </c>
      <c r="E280" s="283"/>
      <c r="F280" s="283"/>
      <c r="G280" s="283"/>
      <c r="H280" s="319"/>
      <c r="I280" s="17">
        <v>0</v>
      </c>
      <c r="J280" s="11">
        <v>1969.75</v>
      </c>
      <c r="K280" s="146">
        <v>0</v>
      </c>
    </row>
    <row r="281" spans="1:11" ht="12.75">
      <c r="A281" s="52"/>
      <c r="B281" s="34"/>
      <c r="C281" s="136"/>
      <c r="D281" s="205"/>
      <c r="E281" s="36"/>
      <c r="F281" s="36"/>
      <c r="G281" s="204"/>
      <c r="H281" s="36"/>
      <c r="I281" s="17"/>
      <c r="J281" s="11"/>
      <c r="K281" s="146"/>
    </row>
    <row r="282" spans="1:11" ht="12.75">
      <c r="A282" s="87"/>
      <c r="B282" s="129" t="s">
        <v>74</v>
      </c>
      <c r="C282" s="12"/>
      <c r="D282" s="137" t="s">
        <v>171</v>
      </c>
      <c r="E282" s="13"/>
      <c r="F282" s="13"/>
      <c r="G282" s="198"/>
      <c r="H282" s="13"/>
      <c r="I282" s="17"/>
      <c r="J282" s="11"/>
      <c r="K282" s="146"/>
    </row>
    <row r="283" spans="1:11" ht="7.5" customHeight="1">
      <c r="A283" s="87"/>
      <c r="B283" s="129"/>
      <c r="C283" s="12"/>
      <c r="D283" s="137"/>
      <c r="E283" s="13"/>
      <c r="F283" s="13"/>
      <c r="G283" s="198"/>
      <c r="H283" s="13"/>
      <c r="I283" s="17"/>
      <c r="J283" s="11"/>
      <c r="K283" s="146"/>
    </row>
    <row r="284" spans="1:11" ht="33.75" customHeight="1">
      <c r="A284" s="87"/>
      <c r="B284" s="129"/>
      <c r="C284" s="210" t="s">
        <v>98</v>
      </c>
      <c r="D284" s="251" t="s">
        <v>272</v>
      </c>
      <c r="E284" s="252"/>
      <c r="F284" s="252"/>
      <c r="G284" s="252"/>
      <c r="H284" s="13"/>
      <c r="I284" s="17">
        <v>0</v>
      </c>
      <c r="J284" s="11">
        <v>17.6</v>
      </c>
      <c r="K284" s="146">
        <v>0</v>
      </c>
    </row>
    <row r="285" spans="1:11" ht="7.5" customHeight="1">
      <c r="A285" s="87"/>
      <c r="B285" s="129"/>
      <c r="C285" s="125"/>
      <c r="D285" s="137"/>
      <c r="E285" s="13"/>
      <c r="F285" s="13"/>
      <c r="G285" s="198"/>
      <c r="H285" s="13"/>
      <c r="I285" s="17"/>
      <c r="J285" s="11"/>
      <c r="K285" s="146"/>
    </row>
    <row r="286" spans="1:11" ht="12.75" customHeight="1">
      <c r="A286" s="87"/>
      <c r="B286" s="129"/>
      <c r="C286" s="125" t="s">
        <v>85</v>
      </c>
      <c r="D286" s="272" t="s">
        <v>178</v>
      </c>
      <c r="E286" s="273"/>
      <c r="F286" s="273"/>
      <c r="G286" s="273"/>
      <c r="H286" s="13"/>
      <c r="I286" s="17"/>
      <c r="J286" s="11"/>
      <c r="K286" s="146"/>
    </row>
    <row r="287" spans="1:11" ht="35.25" customHeight="1">
      <c r="A287" s="87"/>
      <c r="B287" s="211"/>
      <c r="C287" s="125"/>
      <c r="D287" s="275" t="s">
        <v>273</v>
      </c>
      <c r="E287" s="253"/>
      <c r="F287" s="253"/>
      <c r="G287" s="253"/>
      <c r="H287" s="16"/>
      <c r="I287" s="17">
        <v>200</v>
      </c>
      <c r="J287" s="11">
        <v>73</v>
      </c>
      <c r="K287" s="146">
        <f>J287/I287*100</f>
        <v>36.5</v>
      </c>
    </row>
    <row r="288" spans="1:11" ht="14.25" customHeight="1">
      <c r="A288" s="87"/>
      <c r="B288" s="211"/>
      <c r="C288" s="125"/>
      <c r="D288" s="297" t="s">
        <v>274</v>
      </c>
      <c r="E288" s="298"/>
      <c r="F288" s="298"/>
      <c r="G288" s="298"/>
      <c r="H288" s="16"/>
      <c r="I288" s="17">
        <v>0</v>
      </c>
      <c r="J288" s="11">
        <v>1656</v>
      </c>
      <c r="K288" s="146">
        <v>0</v>
      </c>
    </row>
    <row r="289" spans="1:11" ht="7.5" customHeight="1">
      <c r="A289" s="87"/>
      <c r="B289" s="211"/>
      <c r="C289" s="125"/>
      <c r="D289" s="196"/>
      <c r="E289" s="166"/>
      <c r="F289" s="166"/>
      <c r="G289" s="166"/>
      <c r="H289" s="16"/>
      <c r="I289" s="17"/>
      <c r="J289" s="11"/>
      <c r="K289" s="146"/>
    </row>
    <row r="290" spans="1:11" ht="24.75" customHeight="1">
      <c r="A290" s="87"/>
      <c r="B290" s="129" t="s">
        <v>121</v>
      </c>
      <c r="C290" s="12"/>
      <c r="D290" s="245" t="s">
        <v>137</v>
      </c>
      <c r="E290" s="226"/>
      <c r="F290" s="226"/>
      <c r="G290" s="226"/>
      <c r="H290" s="16"/>
      <c r="I290" s="17"/>
      <c r="J290" s="11"/>
      <c r="K290" s="146"/>
    </row>
    <row r="291" spans="1:11" ht="26.25" customHeight="1">
      <c r="A291" s="87"/>
      <c r="B291" s="129"/>
      <c r="C291" s="125" t="s">
        <v>88</v>
      </c>
      <c r="D291" s="251" t="s">
        <v>193</v>
      </c>
      <c r="E291" s="252"/>
      <c r="F291" s="252"/>
      <c r="G291" s="252"/>
      <c r="H291" s="16"/>
      <c r="I291" s="17">
        <v>2500</v>
      </c>
      <c r="J291" s="11">
        <v>1739.62</v>
      </c>
      <c r="K291" s="146">
        <f>J291/I291*100</f>
        <v>69.58479999999999</v>
      </c>
    </row>
    <row r="292" spans="1:11" ht="9" customHeight="1">
      <c r="A292" s="87"/>
      <c r="B292" s="129"/>
      <c r="C292" s="125"/>
      <c r="D292" s="103"/>
      <c r="E292" s="41"/>
      <c r="F292" s="41"/>
      <c r="G292" s="41"/>
      <c r="H292" s="16"/>
      <c r="I292" s="17"/>
      <c r="J292" s="11"/>
      <c r="K292" s="146"/>
    </row>
    <row r="293" spans="1:11" ht="14.25" customHeight="1">
      <c r="A293" s="87"/>
      <c r="B293" s="129" t="s">
        <v>111</v>
      </c>
      <c r="C293" s="125"/>
      <c r="D293" s="245" t="s">
        <v>19</v>
      </c>
      <c r="E293" s="226"/>
      <c r="F293" s="226"/>
      <c r="G293" s="226"/>
      <c r="H293" s="16"/>
      <c r="I293" s="17"/>
      <c r="J293" s="11"/>
      <c r="K293" s="146"/>
    </row>
    <row r="294" spans="1:11" ht="8.25" customHeight="1">
      <c r="A294" s="87"/>
      <c r="B294" s="129"/>
      <c r="C294" s="125"/>
      <c r="D294" s="103"/>
      <c r="E294" s="41"/>
      <c r="F294" s="41"/>
      <c r="G294" s="41"/>
      <c r="H294" s="16"/>
      <c r="I294" s="17"/>
      <c r="J294" s="11"/>
      <c r="K294" s="146"/>
    </row>
    <row r="295" spans="1:11" ht="33.75" customHeight="1">
      <c r="A295" s="87"/>
      <c r="B295" s="129"/>
      <c r="C295" s="210" t="s">
        <v>85</v>
      </c>
      <c r="D295" s="297" t="s">
        <v>275</v>
      </c>
      <c r="E295" s="298"/>
      <c r="F295" s="298"/>
      <c r="G295" s="298"/>
      <c r="H295" s="16"/>
      <c r="I295" s="17">
        <v>0</v>
      </c>
      <c r="J295" s="11">
        <v>1247</v>
      </c>
      <c r="K295" s="146">
        <v>0</v>
      </c>
    </row>
    <row r="296" spans="1:11" ht="6.75" customHeight="1">
      <c r="A296" s="87"/>
      <c r="B296" s="129"/>
      <c r="C296" s="125"/>
      <c r="D296" s="139"/>
      <c r="E296" s="16"/>
      <c r="F296" s="16"/>
      <c r="G296" s="16"/>
      <c r="H296" s="16"/>
      <c r="I296" s="17"/>
      <c r="J296" s="11"/>
      <c r="K296" s="146"/>
    </row>
    <row r="297" spans="1:11" ht="24.75" customHeight="1">
      <c r="A297" s="270" t="s">
        <v>279</v>
      </c>
      <c r="B297" s="215"/>
      <c r="C297" s="216"/>
      <c r="D297" s="324" t="s">
        <v>281</v>
      </c>
      <c r="E297" s="325"/>
      <c r="F297" s="325"/>
      <c r="G297" s="325"/>
      <c r="H297" s="217"/>
      <c r="I297" s="218">
        <f>I300+I302+I304+I306</f>
        <v>49863</v>
      </c>
      <c r="J297" s="225">
        <f>J300+J302+J304+J306</f>
        <v>49866.59</v>
      </c>
      <c r="K297" s="260">
        <f>J297/I297*100</f>
        <v>100.00719972725267</v>
      </c>
    </row>
    <row r="298" spans="1:11" ht="6.75" customHeight="1">
      <c r="A298" s="87"/>
      <c r="B298" s="129"/>
      <c r="C298" s="125"/>
      <c r="D298" s="139"/>
      <c r="E298" s="16"/>
      <c r="F298" s="16"/>
      <c r="G298" s="16"/>
      <c r="H298" s="16"/>
      <c r="I298" s="17"/>
      <c r="J298" s="11"/>
      <c r="K298" s="146"/>
    </row>
    <row r="299" spans="1:11" ht="12.75">
      <c r="A299" s="87"/>
      <c r="B299" s="129" t="s">
        <v>280</v>
      </c>
      <c r="C299" s="125"/>
      <c r="D299" s="247" t="s">
        <v>19</v>
      </c>
      <c r="E299" s="248"/>
      <c r="F299" s="248"/>
      <c r="G299" s="248"/>
      <c r="H299" s="16"/>
      <c r="I299" s="17"/>
      <c r="J299" s="11"/>
      <c r="K299" s="146"/>
    </row>
    <row r="300" spans="1:11" ht="12.75">
      <c r="A300" s="87"/>
      <c r="B300" s="129"/>
      <c r="C300" s="125" t="s">
        <v>282</v>
      </c>
      <c r="D300" s="305" t="s">
        <v>283</v>
      </c>
      <c r="E300" s="300"/>
      <c r="F300" s="300"/>
      <c r="G300" s="300"/>
      <c r="H300" s="16"/>
      <c r="I300" s="17">
        <v>0</v>
      </c>
      <c r="J300" s="11">
        <v>3.48</v>
      </c>
      <c r="K300" s="146">
        <v>0</v>
      </c>
    </row>
    <row r="301" spans="1:11" ht="4.5" customHeight="1">
      <c r="A301" s="87"/>
      <c r="B301" s="129"/>
      <c r="C301" s="125"/>
      <c r="D301" s="125"/>
      <c r="E301" s="136"/>
      <c r="F301" s="136"/>
      <c r="G301" s="136"/>
      <c r="H301" s="16"/>
      <c r="I301" s="17"/>
      <c r="J301" s="11"/>
      <c r="K301" s="146"/>
    </row>
    <row r="302" spans="1:11" ht="12.75">
      <c r="A302" s="87"/>
      <c r="B302" s="129"/>
      <c r="C302" s="125" t="s">
        <v>284</v>
      </c>
      <c r="D302" s="305" t="s">
        <v>283</v>
      </c>
      <c r="E302" s="300"/>
      <c r="F302" s="300"/>
      <c r="G302" s="300"/>
      <c r="H302" s="16"/>
      <c r="I302" s="17">
        <v>0</v>
      </c>
      <c r="J302" s="11">
        <v>0.61</v>
      </c>
      <c r="K302" s="146">
        <v>0</v>
      </c>
    </row>
    <row r="303" spans="1:11" ht="6" customHeight="1">
      <c r="A303" s="87"/>
      <c r="B303" s="129"/>
      <c r="C303" s="125"/>
      <c r="D303" s="125"/>
      <c r="E303" s="136"/>
      <c r="F303" s="136"/>
      <c r="G303" s="136"/>
      <c r="H303" s="16"/>
      <c r="I303" s="17"/>
      <c r="J303" s="11"/>
      <c r="K303" s="146"/>
    </row>
    <row r="304" spans="1:11" ht="36" customHeight="1">
      <c r="A304" s="87"/>
      <c r="B304" s="129"/>
      <c r="C304" s="210" t="s">
        <v>285</v>
      </c>
      <c r="D304" s="251" t="s">
        <v>287</v>
      </c>
      <c r="E304" s="252"/>
      <c r="F304" s="252"/>
      <c r="G304" s="252"/>
      <c r="H304" s="16"/>
      <c r="I304" s="17">
        <v>42383</v>
      </c>
      <c r="J304" s="11">
        <v>42383.12</v>
      </c>
      <c r="K304" s="146">
        <f>J304/I304*100</f>
        <v>100.000283132388</v>
      </c>
    </row>
    <row r="305" spans="1:11" ht="6.75" customHeight="1">
      <c r="A305" s="87"/>
      <c r="B305" s="129"/>
      <c r="C305" s="125"/>
      <c r="D305" s="125"/>
      <c r="E305" s="136"/>
      <c r="F305" s="136"/>
      <c r="G305" s="136"/>
      <c r="H305" s="16"/>
      <c r="I305" s="17"/>
      <c r="J305" s="11"/>
      <c r="K305" s="146"/>
    </row>
    <row r="306" spans="1:11" ht="36" customHeight="1">
      <c r="A306" s="87"/>
      <c r="B306" s="129"/>
      <c r="C306" s="210" t="s">
        <v>286</v>
      </c>
      <c r="D306" s="251" t="s">
        <v>288</v>
      </c>
      <c r="E306" s="252"/>
      <c r="F306" s="252"/>
      <c r="G306" s="252"/>
      <c r="H306" s="16"/>
      <c r="I306" s="17">
        <v>7480</v>
      </c>
      <c r="J306" s="11">
        <v>7479.38</v>
      </c>
      <c r="K306" s="146">
        <f>J306/I306*100</f>
        <v>99.99171122994652</v>
      </c>
    </row>
    <row r="307" spans="1:11" ht="7.5" customHeight="1">
      <c r="A307" s="87"/>
      <c r="B307" s="129"/>
      <c r="C307" s="125"/>
      <c r="D307" s="139"/>
      <c r="E307" s="16"/>
      <c r="F307" s="16"/>
      <c r="G307" s="16"/>
      <c r="H307" s="16"/>
      <c r="I307" s="17"/>
      <c r="J307" s="11"/>
      <c r="K307" s="146"/>
    </row>
    <row r="308" spans="1:11" ht="12.75">
      <c r="A308" s="27" t="s">
        <v>124</v>
      </c>
      <c r="B308" s="214"/>
      <c r="C308" s="121"/>
      <c r="D308" s="133" t="s">
        <v>127</v>
      </c>
      <c r="E308" s="30"/>
      <c r="F308" s="30"/>
      <c r="G308" s="197"/>
      <c r="H308" s="30"/>
      <c r="I308" s="31">
        <f>I312</f>
        <v>127106</v>
      </c>
      <c r="J308" s="223">
        <f>J312</f>
        <v>127106</v>
      </c>
      <c r="K308" s="148">
        <f>J308/I308*100</f>
        <v>100</v>
      </c>
    </row>
    <row r="309" spans="1:11" ht="6.75" customHeight="1">
      <c r="A309" s="219"/>
      <c r="B309" s="129"/>
      <c r="C309" s="12"/>
      <c r="D309" s="137"/>
      <c r="E309" s="13"/>
      <c r="F309" s="13"/>
      <c r="G309" s="198"/>
      <c r="H309" s="13"/>
      <c r="I309" s="123"/>
      <c r="J309" s="124"/>
      <c r="K309" s="169"/>
    </row>
    <row r="310" spans="1:11" ht="12.75">
      <c r="A310" s="219"/>
      <c r="B310" s="129" t="s">
        <v>120</v>
      </c>
      <c r="C310" s="12"/>
      <c r="D310" s="137" t="s">
        <v>142</v>
      </c>
      <c r="E310" s="13"/>
      <c r="F310" s="13"/>
      <c r="G310" s="198"/>
      <c r="H310" s="13"/>
      <c r="I310" s="17"/>
      <c r="J310" s="11"/>
      <c r="K310" s="146"/>
    </row>
    <row r="311" spans="1:12" ht="25.5" customHeight="1">
      <c r="A311" s="219"/>
      <c r="B311" s="129"/>
      <c r="C311" s="12" t="s">
        <v>87</v>
      </c>
      <c r="D311" s="251" t="s">
        <v>219</v>
      </c>
      <c r="E311" s="252"/>
      <c r="F311" s="252"/>
      <c r="G311" s="252"/>
      <c r="H311" s="13"/>
      <c r="I311" s="17"/>
      <c r="J311" s="11"/>
      <c r="K311" s="146"/>
      <c r="L311" s="19"/>
    </row>
    <row r="312" spans="1:12" ht="25.5" customHeight="1">
      <c r="A312" s="155"/>
      <c r="B312" s="129"/>
      <c r="C312" s="12"/>
      <c r="D312" s="227" t="s">
        <v>295</v>
      </c>
      <c r="E312" s="228"/>
      <c r="F312" s="228"/>
      <c r="G312" s="228"/>
      <c r="H312" s="13"/>
      <c r="I312" s="17">
        <v>127106</v>
      </c>
      <c r="J312" s="11">
        <v>127106</v>
      </c>
      <c r="K312" s="146">
        <f>J312/I312*100</f>
        <v>100</v>
      </c>
      <c r="L312" s="19"/>
    </row>
    <row r="313" spans="1:11" ht="12.75">
      <c r="A313" s="87"/>
      <c r="B313" s="68"/>
      <c r="C313" s="48"/>
      <c r="D313" s="73"/>
      <c r="E313" s="49"/>
      <c r="F313" s="49"/>
      <c r="G313" s="91"/>
      <c r="H313" s="49"/>
      <c r="I313" s="50"/>
      <c r="J313" s="55"/>
      <c r="K313" s="51"/>
    </row>
    <row r="314" spans="1:11" ht="12.75">
      <c r="A314" s="120" t="s">
        <v>51</v>
      </c>
      <c r="B314" s="28"/>
      <c r="C314" s="132"/>
      <c r="D314" s="133" t="s">
        <v>59</v>
      </c>
      <c r="E314" s="30"/>
      <c r="F314" s="30"/>
      <c r="G314" s="220"/>
      <c r="H314" s="30"/>
      <c r="I314" s="31">
        <f>I317+I320+I324+I327+I330+I333+I335</f>
        <v>51226</v>
      </c>
      <c r="J314" s="223">
        <f>J317+J320+J324+J327+J330+J333+J335</f>
        <v>36863.380000000005</v>
      </c>
      <c r="K314" s="148">
        <f>J314/I314*100</f>
        <v>71.96224573458791</v>
      </c>
    </row>
    <row r="315" spans="1:11" ht="12.75">
      <c r="A315" s="119"/>
      <c r="B315" s="34" t="s">
        <v>122</v>
      </c>
      <c r="C315" s="136"/>
      <c r="D315" s="137" t="s">
        <v>143</v>
      </c>
      <c r="E315" s="13"/>
      <c r="F315" s="13"/>
      <c r="G315" s="198"/>
      <c r="H315" s="13"/>
      <c r="I315" s="123"/>
      <c r="J315" s="130"/>
      <c r="K315" s="195"/>
    </row>
    <row r="316" spans="1:11" ht="7.5" customHeight="1">
      <c r="A316" s="119"/>
      <c r="B316" s="34"/>
      <c r="C316" s="136"/>
      <c r="D316" s="139"/>
      <c r="E316" s="13"/>
      <c r="F316" s="13"/>
      <c r="G316" s="198"/>
      <c r="H316" s="13"/>
      <c r="I316" s="17"/>
      <c r="J316" s="11"/>
      <c r="K316" s="195"/>
    </row>
    <row r="317" spans="1:11" ht="12.75">
      <c r="A317" s="119"/>
      <c r="B317" s="34"/>
      <c r="C317" s="136" t="s">
        <v>88</v>
      </c>
      <c r="D317" s="139" t="s">
        <v>162</v>
      </c>
      <c r="E317" s="13"/>
      <c r="F317" s="13"/>
      <c r="G317" s="198"/>
      <c r="H317" s="13"/>
      <c r="I317" s="17">
        <v>22000</v>
      </c>
      <c r="J317" s="11">
        <v>17648.34</v>
      </c>
      <c r="K317" s="146">
        <f>J317/I317*100</f>
        <v>80.21972727272727</v>
      </c>
    </row>
    <row r="318" spans="1:11" ht="12.75">
      <c r="A318" s="119"/>
      <c r="B318" s="34"/>
      <c r="C318" s="136"/>
      <c r="D318" s="139" t="s">
        <v>153</v>
      </c>
      <c r="E318" s="13"/>
      <c r="F318" s="13"/>
      <c r="G318" s="198"/>
      <c r="H318" s="13"/>
      <c r="I318" s="17"/>
      <c r="J318" s="11"/>
      <c r="K318" s="146"/>
    </row>
    <row r="319" spans="1:11" ht="6.75" customHeight="1">
      <c r="A319" s="119"/>
      <c r="B319" s="34"/>
      <c r="C319" s="136"/>
      <c r="D319" s="139"/>
      <c r="E319" s="13"/>
      <c r="F319" s="13"/>
      <c r="G319" s="198"/>
      <c r="H319" s="13"/>
      <c r="I319" s="17"/>
      <c r="J319" s="11"/>
      <c r="K319" s="146"/>
    </row>
    <row r="320" spans="1:11" ht="36" customHeight="1">
      <c r="A320" s="119"/>
      <c r="B320" s="34"/>
      <c r="C320" s="209" t="s">
        <v>94</v>
      </c>
      <c r="D320" s="251" t="s">
        <v>194</v>
      </c>
      <c r="E320" s="252"/>
      <c r="F320" s="252"/>
      <c r="G320" s="252"/>
      <c r="H320" s="13"/>
      <c r="I320" s="17">
        <v>200</v>
      </c>
      <c r="J320" s="11">
        <v>30.47</v>
      </c>
      <c r="K320" s="146">
        <f>J320/I320*100</f>
        <v>15.235</v>
      </c>
    </row>
    <row r="321" spans="1:11" ht="8.25" customHeight="1">
      <c r="A321" s="119"/>
      <c r="B321" s="34"/>
      <c r="C321" s="209"/>
      <c r="D321" s="103"/>
      <c r="E321" s="41"/>
      <c r="F321" s="41"/>
      <c r="G321" s="41"/>
      <c r="H321" s="13"/>
      <c r="I321" s="17"/>
      <c r="J321" s="11"/>
      <c r="K321" s="146"/>
    </row>
    <row r="322" spans="1:11" ht="16.5" customHeight="1">
      <c r="A322" s="221"/>
      <c r="B322" s="34" t="s">
        <v>289</v>
      </c>
      <c r="C322" s="209"/>
      <c r="D322" s="245" t="s">
        <v>290</v>
      </c>
      <c r="E322" s="226"/>
      <c r="F322" s="226"/>
      <c r="G322" s="226"/>
      <c r="H322" s="13"/>
      <c r="I322" s="17"/>
      <c r="J322" s="11"/>
      <c r="K322" s="146"/>
    </row>
    <row r="323" spans="1:11" ht="5.25" customHeight="1">
      <c r="A323" s="119"/>
      <c r="B323" s="34"/>
      <c r="C323" s="209"/>
      <c r="D323" s="103"/>
      <c r="E323" s="41"/>
      <c r="F323" s="41"/>
      <c r="G323" s="41"/>
      <c r="H323" s="13"/>
      <c r="I323" s="17"/>
      <c r="J323" s="11"/>
      <c r="K323" s="146"/>
    </row>
    <row r="324" spans="1:11" ht="21.75" customHeight="1">
      <c r="A324" s="119"/>
      <c r="B324" s="34"/>
      <c r="C324" s="209" t="s">
        <v>85</v>
      </c>
      <c r="D324" s="251" t="s">
        <v>291</v>
      </c>
      <c r="E324" s="252"/>
      <c r="F324" s="252"/>
      <c r="G324" s="252"/>
      <c r="H324" s="13"/>
      <c r="I324" s="17">
        <v>0</v>
      </c>
      <c r="J324" s="11">
        <v>1558.84</v>
      </c>
      <c r="K324" s="146">
        <v>0</v>
      </c>
    </row>
    <row r="325" spans="1:11" ht="7.5" customHeight="1">
      <c r="A325" s="119"/>
      <c r="B325" s="34"/>
      <c r="C325" s="136"/>
      <c r="D325" s="139"/>
      <c r="E325" s="13"/>
      <c r="F325" s="13"/>
      <c r="G325" s="198"/>
      <c r="H325" s="13"/>
      <c r="I325" s="17"/>
      <c r="J325" s="11"/>
      <c r="K325" s="146"/>
    </row>
    <row r="326" spans="1:11" ht="37.5" customHeight="1">
      <c r="A326" s="14"/>
      <c r="B326" s="34" t="s">
        <v>129</v>
      </c>
      <c r="C326" s="136"/>
      <c r="D326" s="245" t="s">
        <v>292</v>
      </c>
      <c r="E326" s="226"/>
      <c r="F326" s="226"/>
      <c r="G326" s="226"/>
      <c r="H326" s="16"/>
      <c r="I326" s="17"/>
      <c r="J326" s="11"/>
      <c r="K326" s="146"/>
    </row>
    <row r="327" spans="1:11" ht="12.75">
      <c r="A327" s="14"/>
      <c r="B327" s="34"/>
      <c r="C327" s="136" t="s">
        <v>123</v>
      </c>
      <c r="D327" s="139" t="s">
        <v>125</v>
      </c>
      <c r="E327" s="16"/>
      <c r="F327" s="16"/>
      <c r="G327" s="16"/>
      <c r="H327" s="16"/>
      <c r="I327" s="17">
        <v>1976</v>
      </c>
      <c r="J327" s="11">
        <v>1976.24</v>
      </c>
      <c r="K327" s="146">
        <f>J327/I327*100</f>
        <v>100.01214574898785</v>
      </c>
    </row>
    <row r="328" spans="1:11" ht="12.75">
      <c r="A328" s="65"/>
      <c r="B328" s="47"/>
      <c r="C328" s="70"/>
      <c r="D328" s="72"/>
      <c r="E328" s="49"/>
      <c r="F328" s="49"/>
      <c r="G328" s="91"/>
      <c r="H328" s="49"/>
      <c r="I328" s="50"/>
      <c r="J328" s="94"/>
      <c r="K328" s="71"/>
    </row>
    <row r="329" spans="1:11" ht="12.75">
      <c r="A329" s="14"/>
      <c r="B329" s="34" t="s">
        <v>52</v>
      </c>
      <c r="C329" s="136"/>
      <c r="D329" s="137" t="s">
        <v>19</v>
      </c>
      <c r="E329" s="13"/>
      <c r="F329" s="13"/>
      <c r="G329" s="36"/>
      <c r="H329" s="36"/>
      <c r="I329" s="141"/>
      <c r="J329" s="11"/>
      <c r="K329" s="146"/>
    </row>
    <row r="330" spans="1:11" ht="23.25" customHeight="1">
      <c r="A330" s="155"/>
      <c r="B330" s="129"/>
      <c r="C330" s="12" t="s">
        <v>86</v>
      </c>
      <c r="D330" s="251" t="s">
        <v>220</v>
      </c>
      <c r="E330" s="252"/>
      <c r="F330" s="252"/>
      <c r="G330" s="252"/>
      <c r="H330" s="36"/>
      <c r="I330" s="17">
        <v>12000</v>
      </c>
      <c r="J330" s="11">
        <v>7346.32</v>
      </c>
      <c r="K330" s="146">
        <f>J330/I330*100</f>
        <v>61.219333333333324</v>
      </c>
    </row>
    <row r="331" spans="1:11" ht="9" customHeight="1">
      <c r="A331" s="155"/>
      <c r="B331" s="129"/>
      <c r="C331" s="12"/>
      <c r="D331" s="137"/>
      <c r="E331" s="13"/>
      <c r="F331" s="13"/>
      <c r="G331" s="36"/>
      <c r="H331" s="36"/>
      <c r="I331" s="17"/>
      <c r="J331" s="11"/>
      <c r="K331" s="146"/>
    </row>
    <row r="332" spans="1:11" ht="12.75">
      <c r="A332" s="155"/>
      <c r="B332" s="129"/>
      <c r="C332" s="12" t="s">
        <v>88</v>
      </c>
      <c r="D332" s="139" t="s">
        <v>155</v>
      </c>
      <c r="E332" s="13"/>
      <c r="F332" s="13"/>
      <c r="G332" s="36"/>
      <c r="H332" s="36"/>
      <c r="I332" s="17"/>
      <c r="J332" s="11"/>
      <c r="K332" s="146"/>
    </row>
    <row r="333" spans="1:11" ht="12.75">
      <c r="A333" s="155"/>
      <c r="B333" s="129"/>
      <c r="C333" s="12"/>
      <c r="D333" s="139" t="s">
        <v>154</v>
      </c>
      <c r="E333" s="13"/>
      <c r="F333" s="13"/>
      <c r="G333" s="36"/>
      <c r="H333" s="36"/>
      <c r="I333" s="17">
        <v>15000</v>
      </c>
      <c r="J333" s="11">
        <v>8295.67</v>
      </c>
      <c r="K333" s="146">
        <f>J333/I333*100</f>
        <v>55.30446666666666</v>
      </c>
    </row>
    <row r="334" spans="1:11" ht="8.25" customHeight="1">
      <c r="A334" s="155"/>
      <c r="B334" s="129"/>
      <c r="C334" s="12"/>
      <c r="D334" s="137"/>
      <c r="E334" s="13"/>
      <c r="F334" s="13"/>
      <c r="G334" s="36"/>
      <c r="H334" s="36"/>
      <c r="I334" s="17"/>
      <c r="J334" s="11"/>
      <c r="K334" s="146"/>
    </row>
    <row r="335" spans="1:11" ht="36" customHeight="1">
      <c r="A335" s="155"/>
      <c r="B335" s="129"/>
      <c r="C335" s="12" t="s">
        <v>94</v>
      </c>
      <c r="D335" s="251" t="s">
        <v>196</v>
      </c>
      <c r="E335" s="252"/>
      <c r="F335" s="252"/>
      <c r="G335" s="252"/>
      <c r="H335" s="36"/>
      <c r="I335" s="17">
        <v>50</v>
      </c>
      <c r="J335" s="11">
        <v>7.5</v>
      </c>
      <c r="K335" s="146">
        <f>J335/I335*100</f>
        <v>15</v>
      </c>
    </row>
    <row r="336" spans="1:11" ht="10.5" customHeight="1">
      <c r="A336" s="87"/>
      <c r="B336" s="93"/>
      <c r="C336" s="46"/>
      <c r="D336" s="72"/>
      <c r="E336" s="49"/>
      <c r="F336" s="49"/>
      <c r="G336" s="91"/>
      <c r="H336" s="49"/>
      <c r="I336" s="50"/>
      <c r="J336" s="69"/>
      <c r="K336" s="71"/>
    </row>
    <row r="337" spans="1:11" ht="12.75">
      <c r="A337" s="27" t="s">
        <v>75</v>
      </c>
      <c r="B337" s="222"/>
      <c r="C337" s="132"/>
      <c r="D337" s="133" t="s">
        <v>79</v>
      </c>
      <c r="E337" s="30"/>
      <c r="F337" s="30"/>
      <c r="G337" s="30"/>
      <c r="H337" s="165"/>
      <c r="I337" s="135">
        <f>I341</f>
        <v>333000</v>
      </c>
      <c r="J337" s="224">
        <f>J341</f>
        <v>0</v>
      </c>
      <c r="K337" s="148">
        <f>J337/I337*100</f>
        <v>0</v>
      </c>
    </row>
    <row r="338" spans="1:11" ht="8.25" customHeight="1">
      <c r="A338" s="219"/>
      <c r="B338" s="34"/>
      <c r="C338" s="136"/>
      <c r="D338" s="139"/>
      <c r="E338" s="16"/>
      <c r="F338" s="16"/>
      <c r="G338" s="16"/>
      <c r="H338" s="16"/>
      <c r="I338" s="141"/>
      <c r="J338" s="11"/>
      <c r="K338" s="169"/>
    </row>
    <row r="339" spans="1:11" ht="13.5" customHeight="1">
      <c r="A339" s="219"/>
      <c r="B339" s="34" t="s">
        <v>133</v>
      </c>
      <c r="C339" s="136"/>
      <c r="D339" s="238" t="s">
        <v>144</v>
      </c>
      <c r="E339" s="239"/>
      <c r="F339" s="239"/>
      <c r="G339" s="239"/>
      <c r="H339" s="16"/>
      <c r="I339" s="141"/>
      <c r="J339" s="11"/>
      <c r="K339" s="195"/>
    </row>
    <row r="340" spans="1:11" ht="8.25" customHeight="1">
      <c r="A340" s="219"/>
      <c r="B340" s="34"/>
      <c r="C340" s="136"/>
      <c r="D340" s="139"/>
      <c r="E340" s="16"/>
      <c r="F340" s="16"/>
      <c r="G340" s="16"/>
      <c r="H340" s="16"/>
      <c r="I340" s="141"/>
      <c r="J340" s="11"/>
      <c r="K340" s="195"/>
    </row>
    <row r="341" spans="1:11" ht="35.25" customHeight="1">
      <c r="A341" s="219"/>
      <c r="B341" s="34"/>
      <c r="C341" s="136" t="s">
        <v>293</v>
      </c>
      <c r="D341" s="251" t="s">
        <v>294</v>
      </c>
      <c r="E341" s="252"/>
      <c r="F341" s="252"/>
      <c r="G341" s="252"/>
      <c r="H341" s="16"/>
      <c r="I341" s="141">
        <v>333000</v>
      </c>
      <c r="J341" s="11">
        <v>0</v>
      </c>
      <c r="K341" s="146">
        <f>J341/I341*100</f>
        <v>0</v>
      </c>
    </row>
    <row r="342" spans="1:12" ht="13.5" thickBot="1">
      <c r="A342" s="95"/>
      <c r="B342" s="96"/>
      <c r="C342" s="97"/>
      <c r="D342" s="98"/>
      <c r="E342" s="99"/>
      <c r="F342" s="99"/>
      <c r="G342" s="99"/>
      <c r="H342" s="99"/>
      <c r="I342" s="100"/>
      <c r="J342" s="101"/>
      <c r="K342" s="102"/>
      <c r="L342" s="19"/>
    </row>
    <row r="343" spans="1:12" ht="14.25" thickBot="1" thickTop="1">
      <c r="A343" s="311"/>
      <c r="B343" s="312"/>
      <c r="C343" s="313"/>
      <c r="D343" s="261" t="s">
        <v>53</v>
      </c>
      <c r="E343" s="262"/>
      <c r="F343" s="262"/>
      <c r="G343" s="262"/>
      <c r="H343" s="262"/>
      <c r="I343" s="263">
        <f>I5+I21+I31+I46+I74+I106+I112+I181+I196+I238+I244+I297+I308+I314+I337</f>
        <v>40044868</v>
      </c>
      <c r="J343" s="265">
        <f>J5+J21+J31+J46+J74+J106+J112+J181+J196+J238+J244+J297+J308+J314+J337</f>
        <v>20882146.439999998</v>
      </c>
      <c r="K343" s="264">
        <f>J343/I343*100</f>
        <v>52.14687295260906</v>
      </c>
      <c r="L343" s="19"/>
    </row>
    <row r="344" ht="13.5" thickTop="1">
      <c r="L344" s="19"/>
    </row>
    <row r="345" ht="12.75">
      <c r="L345" s="19"/>
    </row>
  </sheetData>
  <sheetProtection/>
  <mergeCells count="130">
    <mergeCell ref="D304:G304"/>
    <mergeCell ref="D306:G306"/>
    <mergeCell ref="D322:G322"/>
    <mergeCell ref="D324:G324"/>
    <mergeCell ref="D311:G311"/>
    <mergeCell ref="D312:G312"/>
    <mergeCell ref="D293:G293"/>
    <mergeCell ref="D295:G295"/>
    <mergeCell ref="D297:G297"/>
    <mergeCell ref="D302:G302"/>
    <mergeCell ref="D290:G290"/>
    <mergeCell ref="D287:G287"/>
    <mergeCell ref="D291:G291"/>
    <mergeCell ref="D286:G286"/>
    <mergeCell ref="D288:G288"/>
    <mergeCell ref="D284:G284"/>
    <mergeCell ref="D214:G214"/>
    <mergeCell ref="D278:H278"/>
    <mergeCell ref="D240:H240"/>
    <mergeCell ref="D326:G326"/>
    <mergeCell ref="D320:G320"/>
    <mergeCell ref="D206:H206"/>
    <mergeCell ref="D216:G216"/>
    <mergeCell ref="D280:H280"/>
    <mergeCell ref="D242:H242"/>
    <mergeCell ref="D248:H248"/>
    <mergeCell ref="D276:H276"/>
    <mergeCell ref="D299:G299"/>
    <mergeCell ref="D300:G300"/>
    <mergeCell ref="C204:C205"/>
    <mergeCell ref="B204:B205"/>
    <mergeCell ref="A204:A205"/>
    <mergeCell ref="D231:G231"/>
    <mergeCell ref="D208:G208"/>
    <mergeCell ref="A343:C343"/>
    <mergeCell ref="D330:G330"/>
    <mergeCell ref="D335:G335"/>
    <mergeCell ref="D341:G341"/>
    <mergeCell ref="D339:G339"/>
    <mergeCell ref="D72:H72"/>
    <mergeCell ref="D164:G164"/>
    <mergeCell ref="D171:G171"/>
    <mergeCell ref="D190:G190"/>
    <mergeCell ref="D57:G57"/>
    <mergeCell ref="D201:G201"/>
    <mergeCell ref="D100:H100"/>
    <mergeCell ref="D166:H166"/>
    <mergeCell ref="D169:G169"/>
    <mergeCell ref="D194:H194"/>
    <mergeCell ref="D167:H167"/>
    <mergeCell ref="D162:G162"/>
    <mergeCell ref="D188:G188"/>
    <mergeCell ref="D195:H195"/>
    <mergeCell ref="D6:G6"/>
    <mergeCell ref="D9:H9"/>
    <mergeCell ref="D54:G54"/>
    <mergeCell ref="D56:G56"/>
    <mergeCell ref="D8:G8"/>
    <mergeCell ref="D35:G35"/>
    <mergeCell ref="D17:G17"/>
    <mergeCell ref="D15:G15"/>
    <mergeCell ref="A1:K1"/>
    <mergeCell ref="I2:J2"/>
    <mergeCell ref="D3:H3"/>
    <mergeCell ref="J3:K3"/>
    <mergeCell ref="D11:G11"/>
    <mergeCell ref="D47:G47"/>
    <mergeCell ref="D19:H19"/>
    <mergeCell ref="D27:H27"/>
    <mergeCell ref="D36:H36"/>
    <mergeCell ref="D170:G170"/>
    <mergeCell ref="D168:G168"/>
    <mergeCell ref="D184:H184"/>
    <mergeCell ref="D183:H183"/>
    <mergeCell ref="D13:G13"/>
    <mergeCell ref="D89:H90"/>
    <mergeCell ref="D88:H88"/>
    <mergeCell ref="D92:G92"/>
    <mergeCell ref="D91:G91"/>
    <mergeCell ref="D82:G82"/>
    <mergeCell ref="D84:G84"/>
    <mergeCell ref="D77:G77"/>
    <mergeCell ref="D59:G59"/>
    <mergeCell ref="D76:G76"/>
    <mergeCell ref="D80:G80"/>
    <mergeCell ref="D133:G133"/>
    <mergeCell ref="D106:G106"/>
    <mergeCell ref="D101:H101"/>
    <mergeCell ref="D97:H97"/>
    <mergeCell ref="D86:G86"/>
    <mergeCell ref="D93:G93"/>
    <mergeCell ref="D102:G102"/>
    <mergeCell ref="D61:G61"/>
    <mergeCell ref="D62:G62"/>
    <mergeCell ref="D65:G65"/>
    <mergeCell ref="D25:G25"/>
    <mergeCell ref="D29:G29"/>
    <mergeCell ref="D32:G32"/>
    <mergeCell ref="D34:G34"/>
    <mergeCell ref="D44:G44"/>
    <mergeCell ref="D49:H49"/>
    <mergeCell ref="D38:H38"/>
    <mergeCell ref="D103:G103"/>
    <mergeCell ref="D109:G109"/>
    <mergeCell ref="D112:G112"/>
    <mergeCell ref="D153:G153"/>
    <mergeCell ref="D119:G119"/>
    <mergeCell ref="D110:G110"/>
    <mergeCell ref="D136:G136"/>
    <mergeCell ref="D104:H104"/>
    <mergeCell ref="D131:G131"/>
    <mergeCell ref="D274:G274"/>
    <mergeCell ref="D218:G218"/>
    <mergeCell ref="D226:G226"/>
    <mergeCell ref="D212:H212"/>
    <mergeCell ref="D229:G229"/>
    <mergeCell ref="D224:G224"/>
    <mergeCell ref="D272:G272"/>
    <mergeCell ref="D192:G192"/>
    <mergeCell ref="D266:H266"/>
    <mergeCell ref="D236:H236"/>
    <mergeCell ref="D233:H233"/>
    <mergeCell ref="D199:G199"/>
    <mergeCell ref="D207:H207"/>
    <mergeCell ref="D173:H173"/>
    <mergeCell ref="D205:G205"/>
    <mergeCell ref="D220:G220"/>
    <mergeCell ref="D222:G222"/>
    <mergeCell ref="D185:G185"/>
    <mergeCell ref="D191:G1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I1">
      <selection activeCell="I1" sqref="I1:S672"/>
    </sheetView>
  </sheetViews>
  <sheetFormatPr defaultColWidth="9.00390625" defaultRowHeight="12.75"/>
  <cols>
    <col min="1" max="8" width="0" style="6" hidden="1" customWidth="1"/>
    <col min="9" max="9" width="5.25390625" style="6" customWidth="1"/>
    <col min="10" max="10" width="6.125" style="6" customWidth="1"/>
    <col min="11" max="11" width="5.375" style="5" customWidth="1"/>
    <col min="12" max="15" width="9.125" style="9" customWidth="1"/>
    <col min="16" max="16" width="7.25390625" style="9" customWidth="1"/>
    <col min="17" max="17" width="13.75390625" style="7" customWidth="1"/>
    <col min="18" max="18" width="14.875" style="10" customWidth="1"/>
    <col min="19" max="19" width="11.25390625" style="8" customWidth="1"/>
    <col min="20" max="16384" width="9.125" style="6" customWidth="1"/>
  </cols>
  <sheetData/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anonymus</dc:creator>
  <cp:keywords/>
  <dc:description/>
  <cp:lastModifiedBy>Urząd Gminy w Lubiczu</cp:lastModifiedBy>
  <cp:lastPrinted>2008-08-29T06:39:10Z</cp:lastPrinted>
  <dcterms:created xsi:type="dcterms:W3CDTF">2003-03-11T12:18:05Z</dcterms:created>
  <dcterms:modified xsi:type="dcterms:W3CDTF">2008-08-29T06:40:14Z</dcterms:modified>
  <cp:category/>
  <cp:version/>
  <cp:contentType/>
  <cp:contentStatus/>
</cp:coreProperties>
</file>