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'Arkusz1'!$A$1:$I$288</definedName>
  </definedNames>
  <calcPr fullCalcOnLoad="1"/>
</workbook>
</file>

<file path=xl/sharedStrings.xml><?xml version="1.0" encoding="utf-8"?>
<sst xmlns="http://schemas.openxmlformats.org/spreadsheetml/2006/main" count="547" uniqueCount="281">
  <si>
    <t>LP</t>
  </si>
  <si>
    <t>Wyszczególnienie</t>
  </si>
  <si>
    <t>składników mienia</t>
  </si>
  <si>
    <t>komunalnego</t>
  </si>
  <si>
    <t>Przychód</t>
  </si>
  <si>
    <t>Rozchód</t>
  </si>
  <si>
    <t>Prawo</t>
  </si>
  <si>
    <t>własności</t>
  </si>
  <si>
    <t>Inne</t>
  </si>
  <si>
    <t>Razem Gr.0</t>
  </si>
  <si>
    <t>Razem Gr.I</t>
  </si>
  <si>
    <t>str.1</t>
  </si>
  <si>
    <t>str.2</t>
  </si>
  <si>
    <t>lądowej i wodnej</t>
  </si>
  <si>
    <t>wodociągi</t>
  </si>
  <si>
    <t>sieć kanalizacyjna</t>
  </si>
  <si>
    <t>pozostałe</t>
  </si>
  <si>
    <t>Razem Gr. II</t>
  </si>
  <si>
    <t>Gr.III</t>
  </si>
  <si>
    <t>Gr. V</t>
  </si>
  <si>
    <t>i aparaty ogólnego</t>
  </si>
  <si>
    <t>zastosowania</t>
  </si>
  <si>
    <t>Gr. VI</t>
  </si>
  <si>
    <t>Urządz.techniczne</t>
  </si>
  <si>
    <t>str.3</t>
  </si>
  <si>
    <t>Gr. VII</t>
  </si>
  <si>
    <t>Środki transportu</t>
  </si>
  <si>
    <t>Gr. VIII</t>
  </si>
  <si>
    <t>Gr. II</t>
  </si>
  <si>
    <t>Gr. III</t>
  </si>
  <si>
    <t>GR. IV</t>
  </si>
  <si>
    <t>Narzędzia, przyrz.</t>
  </si>
  <si>
    <t>str.4</t>
  </si>
  <si>
    <t>Księgozbiory</t>
  </si>
  <si>
    <r>
      <t xml:space="preserve">Udziały - </t>
    </r>
    <r>
      <rPr>
        <sz val="8"/>
        <rFont val="Arial CE"/>
        <family val="2"/>
      </rPr>
      <t>Gminy</t>
    </r>
  </si>
  <si>
    <t>Obiekty inż.lądowej</t>
  </si>
  <si>
    <t>i wodnej</t>
  </si>
  <si>
    <t>Współwłasność w gruntach zabudowanych mieszkalnymi budynkami komunalnymi z wyodrębnioną własnością lokali.</t>
  </si>
  <si>
    <t>x</t>
  </si>
  <si>
    <t>Specjalist.maszyny</t>
  </si>
  <si>
    <t>urządz.i aparaty</t>
  </si>
  <si>
    <t>w zł</t>
  </si>
  <si>
    <t>340szt</t>
  </si>
  <si>
    <t>ruchom. wypos.</t>
  </si>
  <si>
    <t>Kasety</t>
  </si>
  <si>
    <t>-</t>
  </si>
  <si>
    <t xml:space="preserve">   mieszkalne</t>
  </si>
  <si>
    <t xml:space="preserve">   szkół</t>
  </si>
  <si>
    <t>12 szt.</t>
  </si>
  <si>
    <t xml:space="preserve">   pozostałe</t>
  </si>
  <si>
    <t>Wierzytelności Gminy</t>
  </si>
  <si>
    <t xml:space="preserve">                               </t>
  </si>
  <si>
    <t>Gminnej Biblioteki</t>
  </si>
  <si>
    <t>Publicznej</t>
  </si>
  <si>
    <t xml:space="preserve">w Spółce Lubickie </t>
  </si>
  <si>
    <t>Wodociągi  sp. z o.o</t>
  </si>
  <si>
    <t>Przychód gruntów nastąpił z tytułu:</t>
  </si>
  <si>
    <t>Rozchód gruntów nastąpił z tytułu:</t>
  </si>
  <si>
    <t>str.5</t>
  </si>
  <si>
    <t>GR. 0  Grunty</t>
  </si>
  <si>
    <t>Gr.I Budynki i lokale</t>
  </si>
  <si>
    <t>Gr.II   Obiekty inż.</t>
  </si>
  <si>
    <t>sieci cieplne</t>
  </si>
  <si>
    <t>praw majątkowych,</t>
  </si>
  <si>
    <t>13 szt.</t>
  </si>
  <si>
    <t>Współwł.</t>
  </si>
  <si>
    <t>346,4184 ha</t>
  </si>
  <si>
    <t>współwłasność</t>
  </si>
  <si>
    <t>dł. 183,70 km</t>
  </si>
  <si>
    <t>dł. 193,73 km</t>
  </si>
  <si>
    <t>dł. 17,77 km</t>
  </si>
  <si>
    <t>rurociagi i instalacje</t>
  </si>
  <si>
    <t>dolnego zasilania w ciepło</t>
  </si>
  <si>
    <t xml:space="preserve"> wolum. 47247</t>
  </si>
  <si>
    <t>316 szt.</t>
  </si>
  <si>
    <t>Audiobooki</t>
  </si>
  <si>
    <t>58 szt.</t>
  </si>
  <si>
    <t>w pow.</t>
  </si>
  <si>
    <t>wartość</t>
  </si>
  <si>
    <t>ilościowo</t>
  </si>
  <si>
    <t>0,02 km</t>
  </si>
  <si>
    <t>331 szt</t>
  </si>
  <si>
    <t>w tym:</t>
  </si>
  <si>
    <t>1. dopł.zwrotne dla</t>
  </si>
  <si>
    <t xml:space="preserve">2. należności z tyt.dochodów </t>
  </si>
  <si>
    <t>3.depozyty na żądanie</t>
  </si>
  <si>
    <t xml:space="preserve">   depozyty na żadanie</t>
  </si>
  <si>
    <t xml:space="preserve">    Sp.Lubickie Wodociągi</t>
  </si>
  <si>
    <t xml:space="preserve">    i wydatków  budżetowych</t>
  </si>
  <si>
    <t>Razem Gr. IV</t>
  </si>
  <si>
    <t xml:space="preserve">W zakresie ograniczonych praw rzeczowych Gminie przysługuje nieodpłatna słuzebność gruntowa polegająca na prawie przejazdu i przechodu przez działkę nr  186/48 w KW.Nr TO1T/00098886/7, całą długością i szerokością działki nr 186/48, stanowiacą dojazd do działki nr 186/35 - do czasu urządzenia drogi gminnej na rzecz każdoczesnego właściciela nieruchomości oznaczonej nr działki 186/50 w KW.Nr TO1T/00095018/1. </t>
  </si>
  <si>
    <t>drogi,chodniki,parkingi,</t>
  </si>
  <si>
    <t>ścieżki rowerowe i dla pieszych</t>
  </si>
  <si>
    <t>Załącznik nr 3</t>
  </si>
  <si>
    <r>
      <t xml:space="preserve">          x</t>
    </r>
    <r>
      <rPr>
        <sz val="8"/>
        <rFont val="Arial CE"/>
        <family val="2"/>
      </rPr>
      <t xml:space="preserve">                        30 307,22</t>
    </r>
  </si>
  <si>
    <r>
      <t xml:space="preserve">          x</t>
    </r>
    <r>
      <rPr>
        <sz val="8"/>
        <rFont val="Arial CE"/>
        <family val="2"/>
      </rPr>
      <t xml:space="preserve">                      35 510,97</t>
    </r>
  </si>
  <si>
    <t>INFORMACJA O STANIE MIENIA KOMUNALNEGO GMINY LUBICZ NA DZIEŃ 31.12.2011 R.</t>
  </si>
  <si>
    <t>2,0662 ha</t>
  </si>
  <si>
    <t>dł. 0,06 km</t>
  </si>
  <si>
    <t>dł. 193,79 km</t>
  </si>
  <si>
    <t>dł. 0,26 km</t>
  </si>
  <si>
    <t>dł. 183,96 km</t>
  </si>
  <si>
    <t>dł. 2,26 km</t>
  </si>
  <si>
    <t>dł. 20,03 km</t>
  </si>
  <si>
    <t>Gr. IV</t>
  </si>
  <si>
    <t>1szt.</t>
  </si>
  <si>
    <t>Z najmu autob. dow.dzieci do szkół</t>
  </si>
  <si>
    <t>Z najmu wózka widłowego</t>
  </si>
  <si>
    <r>
      <t xml:space="preserve">          x</t>
    </r>
    <r>
      <rPr>
        <sz val="8"/>
        <rFont val="Arial CE"/>
        <family val="2"/>
      </rPr>
      <t xml:space="preserve">                     39 089,75</t>
    </r>
  </si>
  <si>
    <r>
      <t xml:space="preserve">          x</t>
    </r>
    <r>
      <rPr>
        <sz val="8"/>
        <rFont val="Arial CE"/>
        <family val="2"/>
      </rPr>
      <t xml:space="preserve">                      39 089,75</t>
    </r>
  </si>
  <si>
    <t>17 szt</t>
  </si>
  <si>
    <t>10 szt.</t>
  </si>
  <si>
    <t>338 szt</t>
  </si>
  <si>
    <t xml:space="preserve"> wolum.1 495</t>
  </si>
  <si>
    <t xml:space="preserve"> wolum.1 526</t>
  </si>
  <si>
    <t xml:space="preserve"> wolum. 47 216</t>
  </si>
  <si>
    <t>21 szt.</t>
  </si>
  <si>
    <t>337 szt.</t>
  </si>
  <si>
    <t>30 szt.</t>
  </si>
  <si>
    <t>88 szt.</t>
  </si>
  <si>
    <t>wolum.39 460</t>
  </si>
  <si>
    <t>wolum.502</t>
  </si>
  <si>
    <t>wolum.39 962</t>
  </si>
  <si>
    <t xml:space="preserve"> wolum. 47 247</t>
  </si>
  <si>
    <t>Sprzedaż skład. mająt.- sprzedaż pieca na złom</t>
  </si>
  <si>
    <t>Najem</t>
  </si>
  <si>
    <t>najem lokalu od OSP w Brzezinku  zanjdującego się w miejscowosci Brzezinko w budynku remizy OSP składajacy się z sali z zapleczem kuchennym i toalety z przeznaczeniem na potrzeby programu terapeutyczne na rzecz dzieci i młodzieży do 21 roku życia</t>
  </si>
  <si>
    <t>najem lokalu od Oddziału Akcji Katolickiej przy Parafii św. Mikołaja w Gronowie zanjdującego się w miejscowosci Gronowo w budynku przy Parafii św. Mikołaja w Gronowie składajacy się z sali z zapleczem kuchennym i toalety z przeznaczeniem na potrzeby realizacji programu terapeutyczne na rzecz dzieci i rodzin zagrożonych uzależnieniami.</t>
  </si>
  <si>
    <t>Dzierżawa gruntów:</t>
  </si>
  <si>
    <t>I</t>
  </si>
  <si>
    <t>Podstawowe środki trwałe oraz grunty przekazane w wieczyste użytkowanie</t>
  </si>
  <si>
    <t>grunty w wieczystym użytkowaniu</t>
  </si>
  <si>
    <t>36,9161 ha</t>
  </si>
  <si>
    <t>1. Z dzierżawy</t>
  </si>
  <si>
    <t>wartościowo (w zł)</t>
  </si>
  <si>
    <t xml:space="preserve"> prawa własnosci, innych </t>
  </si>
  <si>
    <t>*)</t>
  </si>
  <si>
    <t>oraz powierzchni dachu szkoły</t>
  </si>
  <si>
    <t xml:space="preserve">   przedszkola</t>
  </si>
  <si>
    <t>rurociągi sieci rozdzielczych</t>
  </si>
  <si>
    <t>Kotły i masz.energetyczne</t>
  </si>
  <si>
    <t>Maszyny, urządzenia</t>
  </si>
  <si>
    <t xml:space="preserve">2. Wynajem pomieszczeń szkolnych </t>
  </si>
  <si>
    <t>Z tyt. reklamy w pasie drogowym</t>
  </si>
  <si>
    <t>Ogółem  I</t>
  </si>
  <si>
    <t>II</t>
  </si>
  <si>
    <t xml:space="preserve">              Pozostałe środki trwałe</t>
  </si>
  <si>
    <t>Gm. Biblioteka Publiczna</t>
  </si>
  <si>
    <t>Ogółem  II</t>
  </si>
  <si>
    <t>w tym                                          Gm.Biblioteka Publiczna</t>
  </si>
  <si>
    <t>Wartości niematerialne i prawne</t>
  </si>
  <si>
    <t>III</t>
  </si>
  <si>
    <t>IV</t>
  </si>
  <si>
    <t>bibliotek szkolnych</t>
  </si>
  <si>
    <t>20.</t>
  </si>
  <si>
    <t>Ograniczone prawa rzeczowe:</t>
  </si>
  <si>
    <t>Służebności gruntowe:</t>
  </si>
  <si>
    <t>21.</t>
  </si>
  <si>
    <t>a)</t>
  </si>
  <si>
    <t>b)</t>
  </si>
  <si>
    <t>Posiadanie:</t>
  </si>
  <si>
    <t>Ogółem  IV</t>
  </si>
  <si>
    <t>zakupu gruntów: 0,8605 ha o wartości 267 885,24 zł</t>
  </si>
  <si>
    <t>nabycia z mocy prawa gruntu decyzją Wojewody Kujawsko-Pomorskiego: 0,1152 ha o wartości 51 840,00 zł</t>
  </si>
  <si>
    <t>darowizny od osoby fizycznej: 0,0828 ha o wartości 33 120,00 zł</t>
  </si>
  <si>
    <t>podziału nieruchomości: 13,2670 ha o wartości  6 202 422,22 zł</t>
  </si>
  <si>
    <t>zamiany: 0,0696 ha o wartości 65 424,00 zł</t>
  </si>
  <si>
    <t>darowizny na rzecz Skarbu Państwa: 0,0126 ha o wartości 2 500,00 zł</t>
  </si>
  <si>
    <t>darowizny na rzecz Parafii Rzymsko-Katolickiej w Lubiczu Górnym: 0,0100 ha o wartości 400,00 zł</t>
  </si>
  <si>
    <t>przyznania nieruchomości zamiennych w ramach odszkodowań: 0,1491 ha o wartości 163 827,22 zł</t>
  </si>
  <si>
    <t xml:space="preserve">sprzedaży: 1,4166 ha o wartości 312964,92 zł w tym: sprzedaż udziałów w gruncie z lokalami mieszkalnymi: działki o powierzchni 0,2252 ha o całkowietej wartości 31 833,56 zł </t>
  </si>
  <si>
    <t>15,1611 ha</t>
  </si>
  <si>
    <t>19,1547 ha</t>
  </si>
  <si>
    <t>342,3311 ha</t>
  </si>
  <si>
    <t>340,2649 ha</t>
  </si>
  <si>
    <t>podziału nieruchomości: 13,1035 ha o wartości 1 359 570,00 zł</t>
  </si>
  <si>
    <t>wygaszenia prawa użytkowania wieczystego: 0,1207 ha o wartości 15 691,00 zł</t>
  </si>
  <si>
    <t>przejęcia prawa własności od użytkownika wieczystego: 0,1207 ha o wartości 62 714,05 zł</t>
  </si>
  <si>
    <t>nabycia z mocy prawa - decyzją Wójta Gminy Lubicz: 0,6453 ha o wartości 254 840,00 zł</t>
  </si>
  <si>
    <t>przekształcenia prawa wieczystego użytkoania w prawo własności: 4,3422 ha o wartości 189 880,00 zł</t>
  </si>
  <si>
    <t>Hipoteki:</t>
  </si>
  <si>
    <t>Wykaz hipotek przymusowych ustanowionych na zabezpieczenie należności podatkowych. Stan na 31.12.2011r.</t>
  </si>
  <si>
    <t>Hipoteka przymusowa: Nr KW TO1T/00027911/4 w wysokości 27 472,80 zł - zabezpieczenie opłaty przekształcenia prawa użytkowania wieczystego w w prawo własności</t>
  </si>
  <si>
    <t>TO1T/00050163/5</t>
  </si>
  <si>
    <t>TO1T/00027204/5</t>
  </si>
  <si>
    <t>TO1T/00035087/7</t>
  </si>
  <si>
    <t>TO1T/00032123/1</t>
  </si>
  <si>
    <t>TO1T/00067979/0</t>
  </si>
  <si>
    <t>TO1T/00253313/5</t>
  </si>
  <si>
    <t>TO1T/00032889/8</t>
  </si>
  <si>
    <t>TO1T/00028726/7</t>
  </si>
  <si>
    <t>TO1T/00009118/3</t>
  </si>
  <si>
    <t>TO1T/00009997/8</t>
  </si>
  <si>
    <t>TO1T/00019347/0</t>
  </si>
  <si>
    <t>TO1T/00017728/1</t>
  </si>
  <si>
    <t>TO1T/00213474/9</t>
  </si>
  <si>
    <t>TO1T/00423645/4</t>
  </si>
  <si>
    <t>TO1T/00003540/9</t>
  </si>
  <si>
    <t>TO1T/00027777/2</t>
  </si>
  <si>
    <t>TO1T/00033424/8</t>
  </si>
  <si>
    <t>TO1T/00029970/9</t>
  </si>
  <si>
    <t>TO1T/00007248/9</t>
  </si>
  <si>
    <t>TO1T/00027316/3</t>
  </si>
  <si>
    <t>TO1T/00037977/7</t>
  </si>
  <si>
    <t>TO1T/00036008/7</t>
  </si>
  <si>
    <t>TO1T/00074149/5</t>
  </si>
  <si>
    <t>TO1T/00012256/6</t>
  </si>
  <si>
    <t>TO1T/00042304/7</t>
  </si>
  <si>
    <t>TO1T/00034325/4</t>
  </si>
  <si>
    <t>Hipoteka przymusowa zwykła:  Nr KW TO1T/00027210/0 w wysokości 3 818,50 zł - zabezpieczenie opłaty przekształcenia prawa użytkowania wieczystego w w prawo własności</t>
  </si>
  <si>
    <t>NR KW</t>
  </si>
  <si>
    <t>Należności główne</t>
  </si>
  <si>
    <t>Odsetki</t>
  </si>
  <si>
    <t>Suma</t>
  </si>
  <si>
    <t>Hipoteka umowna kaucyjna:  Nr KW TO1T/00027794/7 w wysokości 22  652,83 zł - zabezpieczenie niezapłąconej części ceny sprzedaży nieruchomosci wraz z należnymi odsetkami i ewentualnymi kosztami ubocznymi</t>
  </si>
  <si>
    <t>3. Z tyt.przekszt.pr.wiecz. w pr.własn.</t>
  </si>
  <si>
    <t>Licencje</t>
  </si>
  <si>
    <t>str.6</t>
  </si>
  <si>
    <t>Razem</t>
  </si>
  <si>
    <r>
      <t xml:space="preserve">          x</t>
    </r>
    <r>
      <rPr>
        <sz val="8"/>
        <rFont val="Arial CE"/>
        <family val="2"/>
      </rPr>
      <t xml:space="preserve">                           3578,78</t>
    </r>
  </si>
  <si>
    <t>4. Ze sprzedazy nieruchomości</t>
  </si>
  <si>
    <t>2. Z tyt. opłat za wieczyste użytkowanie</t>
  </si>
  <si>
    <t xml:space="preserve">1. Budynki mieszkalne - </t>
  </si>
  <si>
    <t>dochody z tyt.najmu</t>
  </si>
  <si>
    <t xml:space="preserve">3. Wynajem pomieszczenia przedszkolnego na zajecia z j.angielskiego </t>
  </si>
  <si>
    <t>4. Budynki pozostałe -</t>
  </si>
  <si>
    <t>dochody z tyt.najmu lokali użytkowych</t>
  </si>
  <si>
    <t>Wójta Gminy Lubicz z dn. 30.03.2012</t>
  </si>
  <si>
    <t>Dane dot. rodz. praw majątkowych - z rubr. 6 zestaw.przypada zł. na:</t>
  </si>
  <si>
    <t>na dzień 31.12.2010 r.</t>
  </si>
  <si>
    <t>na dzień 31.12.2011 r.</t>
  </si>
  <si>
    <t xml:space="preserve">Dochody w okresie 01.01.2011 r.- 31.12.2011 r.            z tyt.wykonywania  </t>
  </si>
  <si>
    <t>Wartość  początkowa</t>
  </si>
  <si>
    <t>Wartość początkowa</t>
  </si>
  <si>
    <t>do Zarządzenia nr 0050.1.13.2012</t>
  </si>
  <si>
    <t>5. Gm.Biblioteka Publicznej w Lubiczu</t>
  </si>
  <si>
    <t>w tym                                  Gm.Biblioteka Publiczna</t>
  </si>
  <si>
    <t xml:space="preserve"> w 19 budynkach</t>
  </si>
  <si>
    <t>59 obiektów</t>
  </si>
  <si>
    <t>2 obiektów</t>
  </si>
  <si>
    <t>61 obiektów</t>
  </si>
  <si>
    <t>Urządzenia techniczne</t>
  </si>
  <si>
    <t>urządzenia i aparaty</t>
  </si>
  <si>
    <t>Secjalistyczne maszyny,</t>
  </si>
  <si>
    <t>Maszyny,urządzenia</t>
  </si>
  <si>
    <t>i apararaty ogólnego zastosowania</t>
  </si>
  <si>
    <t>Kotły i maszyny energetyczne</t>
  </si>
  <si>
    <t>Narzędzia, przyrządy</t>
  </si>
  <si>
    <t>ruchomości iwyposażenie</t>
  </si>
  <si>
    <t>na oprogramowania</t>
  </si>
  <si>
    <t>linie energetyczne</t>
  </si>
  <si>
    <t>przyzagrodowe oczyszczalnie</t>
  </si>
  <si>
    <t>33 obiekty</t>
  </si>
  <si>
    <t>2  obiekty</t>
  </si>
  <si>
    <t>1 obiekty</t>
  </si>
  <si>
    <t>15  obiektów</t>
  </si>
  <si>
    <t>31 obiektów</t>
  </si>
  <si>
    <t>12 obiektów</t>
  </si>
  <si>
    <t>16  obiektów</t>
  </si>
  <si>
    <t>1 obiekt</t>
  </si>
  <si>
    <t>47obiektów</t>
  </si>
  <si>
    <t>4 obiekty</t>
  </si>
  <si>
    <t>2 obiekty</t>
  </si>
  <si>
    <t>49 obiektów</t>
  </si>
  <si>
    <t>96 obiektów</t>
  </si>
  <si>
    <t xml:space="preserve"> 5 obiektów</t>
  </si>
  <si>
    <t xml:space="preserve"> 97 obiektów</t>
  </si>
  <si>
    <t xml:space="preserve"> 78 obiektów</t>
  </si>
  <si>
    <t xml:space="preserve"> 19 budynków</t>
  </si>
  <si>
    <t>Z tyt.zajęcia pasa drogowego</t>
  </si>
  <si>
    <t>505 174,59 zł</t>
  </si>
  <si>
    <t>259 637,43 zł</t>
  </si>
  <si>
    <t>85 684,23 zł</t>
  </si>
  <si>
    <t>864 903,84 zł</t>
  </si>
  <si>
    <t xml:space="preserve">dzierżawa od Nadleśnictwa Dobrzejewice gruntu leśnego położonego na części działki nr ewidencyjny 14/13LP o powierzchni 0,2506 ha położonego w obrębie leśnym Dobrzejewice, wyłaczonego z produkcji leśnej na cele związane z budową i i utrzymaniem kolektora sanitarnego i deszczowego oraz ulicy z placem manewrowym </t>
  </si>
  <si>
    <t xml:space="preserve">dzierżawa od Nadleśnictwa Dobrzejewice gruntów leśneych położonych na działkach: nr 2014/21 o powierzchni 0,6675 ha i nr 2014/22 o powierzchni 0,0025 ha;  znajdujących się w obrębie leśnym Dobrzejewice, wyłaczonych z produkcji leśnej na cele związane z budową i i ekspluatacją kolektora sanitarnego i deszczowego oraz dokonywania napraw i usuwania awarii </t>
  </si>
  <si>
    <t>135 obiektów</t>
  </si>
  <si>
    <t>11 obiektów</t>
  </si>
  <si>
    <t>146 obiektów</t>
  </si>
  <si>
    <t>V</t>
  </si>
  <si>
    <t>Wójt Gminy Lubicz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</si>
</sst>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0;[Red]#,##0.00"/>
    <numFmt numFmtId="166" formatCode="_-* #,##0.000\ &quot;zł&quot;_-;\-* #,##0.000\ &quot;zł&quot;_-;_-* &quot;-&quot;???\ &quot;zł&quot;_-;_-@_-"/>
    <numFmt numFmtId="167" formatCode="[$-415]d\ mmmm\ yyyy"/>
    <numFmt numFmtId="168" formatCode="_-* #,##0.000\ _z_ł_-;\-* #,##0.000\ _z_ł_-;_-* &quot;-&quot;??\ _z_ł_-;_-@_-"/>
    <numFmt numFmtId="169" formatCode="_-* #,##0.0\ _z_ł_-;\-* #,##0.0\ _z_ł_-;_-* &quot;-&quot;\ _z_ł_-;_-@_-"/>
    <numFmt numFmtId="170" formatCode="_-* #,##0.00\ _z_ł_-;\-* #,##0.00\ _z_ł_-;_-* &quot;-&quot;\ _z_ł_-;_-@_-"/>
    <numFmt numFmtId="171" formatCode="_-* #,##0.0\ &quot;zł&quot;_-;\-* #,##0.0\ &quot;zł&quot;_-;_-* &quot;-&quot;\ &quot;zł&quot;_-;_-@_-"/>
    <numFmt numFmtId="172" formatCode="_-* #,##0.00\ &quot;zł&quot;_-;\-* #,##0.00\ &quot;zł&quot;_-;_-* &quot;-&quot;\ &quot;zł&quot;_-;_-@_-"/>
    <numFmt numFmtId="173" formatCode="0.0"/>
    <numFmt numFmtId="174" formatCode="0.000"/>
    <numFmt numFmtId="175" formatCode="0.0000"/>
    <numFmt numFmtId="176" formatCode="#,##0.000"/>
    <numFmt numFmtId="177" formatCode="#,##0.0000"/>
    <numFmt numFmtId="178" formatCode="#,##0.0"/>
  </numFmts>
  <fonts count="53">
    <font>
      <sz val="10"/>
      <name val="Arial CE"/>
      <family val="0"/>
    </font>
    <font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0"/>
    </font>
    <font>
      <sz val="8"/>
      <color indexed="10"/>
      <name val="Arial CE"/>
      <family val="2"/>
    </font>
    <font>
      <sz val="7"/>
      <color indexed="10"/>
      <name val="Arial CE"/>
      <family val="2"/>
    </font>
    <font>
      <u val="singleAccounting"/>
      <sz val="8"/>
      <name val="Arial CE"/>
      <family val="2"/>
    </font>
    <font>
      <b/>
      <i/>
      <u val="single"/>
      <sz val="8"/>
      <name val="Arial CE"/>
      <family val="0"/>
    </font>
    <font>
      <b/>
      <i/>
      <sz val="8"/>
      <name val="Arial CE"/>
      <family val="0"/>
    </font>
    <font>
      <sz val="10"/>
      <color indexed="10"/>
      <name val="Arial CE"/>
      <family val="2"/>
    </font>
    <font>
      <u val="single"/>
      <sz val="8"/>
      <name val="Arial CE"/>
      <family val="0"/>
    </font>
    <font>
      <b/>
      <vertAlign val="superscript"/>
      <sz val="12"/>
      <name val="Arial CE"/>
      <family val="0"/>
    </font>
    <font>
      <b/>
      <sz val="11"/>
      <name val="Arial CE"/>
      <family val="0"/>
    </font>
    <font>
      <b/>
      <sz val="8"/>
      <name val="Arial"/>
      <family val="2"/>
    </font>
    <font>
      <b/>
      <u val="singleAccounting"/>
      <sz val="8"/>
      <name val="Arial CE"/>
      <family val="0"/>
    </font>
    <font>
      <b/>
      <u val="single"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26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25">
    <xf numFmtId="1" fontId="0" fillId="0" borderId="0" xfId="0" applyAlignment="1">
      <alignment/>
    </xf>
    <xf numFmtId="1" fontId="1" fillId="0" borderId="0" xfId="0" applyFont="1" applyAlignment="1">
      <alignment/>
    </xf>
    <xf numFmtId="1" fontId="0" fillId="0" borderId="10" xfId="0" applyBorder="1" applyAlignment="1">
      <alignment/>
    </xf>
    <xf numFmtId="1" fontId="2" fillId="0" borderId="10" xfId="0" applyFont="1" applyBorder="1" applyAlignment="1">
      <alignment/>
    </xf>
    <xf numFmtId="1" fontId="2" fillId="0" borderId="11" xfId="0" applyFont="1" applyBorder="1" applyAlignment="1">
      <alignment horizontal="center"/>
    </xf>
    <xf numFmtId="1" fontId="2" fillId="0" borderId="10" xfId="0" applyFont="1" applyBorder="1" applyAlignment="1">
      <alignment horizontal="center"/>
    </xf>
    <xf numFmtId="1" fontId="2" fillId="0" borderId="12" xfId="0" applyFont="1" applyBorder="1" applyAlignment="1">
      <alignment horizontal="center"/>
    </xf>
    <xf numFmtId="1" fontId="0" fillId="0" borderId="10" xfId="0" applyBorder="1" applyAlignment="1">
      <alignment horizontal="center"/>
    </xf>
    <xf numFmtId="1" fontId="0" fillId="0" borderId="12" xfId="0" applyBorder="1" applyAlignment="1">
      <alignment horizontal="center"/>
    </xf>
    <xf numFmtId="1" fontId="0" fillId="0" borderId="11" xfId="0" applyBorder="1" applyAlignment="1">
      <alignment/>
    </xf>
    <xf numFmtId="1" fontId="0" fillId="0" borderId="13" xfId="0" applyBorder="1" applyAlignment="1">
      <alignment/>
    </xf>
    <xf numFmtId="4" fontId="2" fillId="0" borderId="10" xfId="0" applyNumberFormat="1" applyFont="1" applyBorder="1" applyAlignment="1">
      <alignment horizontal="center"/>
    </xf>
    <xf numFmtId="1" fontId="2" fillId="0" borderId="14" xfId="0" applyFont="1" applyBorder="1" applyAlignment="1">
      <alignment/>
    </xf>
    <xf numFmtId="4" fontId="2" fillId="0" borderId="10" xfId="0" applyNumberFormat="1" applyFont="1" applyBorder="1" applyAlignment="1">
      <alignment/>
    </xf>
    <xf numFmtId="1" fontId="0" fillId="0" borderId="15" xfId="0" applyBorder="1" applyAlignment="1">
      <alignment/>
    </xf>
    <xf numFmtId="1" fontId="0" fillId="0" borderId="16" xfId="0" applyBorder="1" applyAlignment="1">
      <alignment/>
    </xf>
    <xf numFmtId="1" fontId="0" fillId="0" borderId="17" xfId="0" applyBorder="1" applyAlignment="1">
      <alignment/>
    </xf>
    <xf numFmtId="1" fontId="0" fillId="0" borderId="12" xfId="0" applyBorder="1" applyAlignment="1">
      <alignment/>
    </xf>
    <xf numFmtId="1" fontId="0" fillId="0" borderId="0" xfId="0" applyAlignment="1">
      <alignment horizontal="center"/>
    </xf>
    <xf numFmtId="1" fontId="0" fillId="0" borderId="11" xfId="0" applyBorder="1" applyAlignment="1">
      <alignment horizontal="center"/>
    </xf>
    <xf numFmtId="1" fontId="4" fillId="0" borderId="10" xfId="0" applyFont="1" applyBorder="1" applyAlignment="1">
      <alignment horizontal="center"/>
    </xf>
    <xf numFmtId="1" fontId="0" fillId="0" borderId="18" xfId="0" applyBorder="1" applyAlignment="1">
      <alignment horizontal="center"/>
    </xf>
    <xf numFmtId="1" fontId="4" fillId="0" borderId="19" xfId="0" applyFont="1" applyBorder="1" applyAlignment="1">
      <alignment horizontal="center"/>
    </xf>
    <xf numFmtId="1" fontId="2" fillId="0" borderId="19" xfId="0" applyFont="1" applyBorder="1" applyAlignment="1">
      <alignment horizontal="center"/>
    </xf>
    <xf numFmtId="1" fontId="0" fillId="0" borderId="20" xfId="0" applyBorder="1" applyAlignment="1">
      <alignment horizontal="center"/>
    </xf>
    <xf numFmtId="1" fontId="0" fillId="0" borderId="10" xfId="0" applyBorder="1" applyAlignment="1">
      <alignment/>
    </xf>
    <xf numFmtId="1" fontId="0" fillId="0" borderId="0" xfId="0" applyBorder="1" applyAlignment="1">
      <alignment horizontal="center"/>
    </xf>
    <xf numFmtId="1" fontId="0" fillId="0" borderId="0" xfId="0" applyBorder="1" applyAlignment="1">
      <alignment/>
    </xf>
    <xf numFmtId="4" fontId="4" fillId="0" borderId="21" xfId="0" applyNumberFormat="1" applyFont="1" applyBorder="1" applyAlignment="1">
      <alignment horizontal="center"/>
    </xf>
    <xf numFmtId="1" fontId="2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3" fontId="2" fillId="0" borderId="11" xfId="0" applyNumberFormat="1" applyFont="1" applyBorder="1" applyAlignment="1">
      <alignment horizontal="center"/>
    </xf>
    <xf numFmtId="43" fontId="2" fillId="0" borderId="10" xfId="0" applyNumberFormat="1" applyFont="1" applyBorder="1" applyAlignment="1">
      <alignment horizontal="center"/>
    </xf>
    <xf numFmtId="43" fontId="2" fillId="0" borderId="12" xfId="0" applyNumberFormat="1" applyFont="1" applyBorder="1" applyAlignment="1">
      <alignment horizontal="center"/>
    </xf>
    <xf numFmtId="43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3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1" fontId="2" fillId="0" borderId="13" xfId="0" applyFont="1" applyBorder="1" applyAlignment="1">
      <alignment/>
    </xf>
    <xf numFmtId="1" fontId="2" fillId="0" borderId="13" xfId="0" applyFont="1" applyBorder="1" applyAlignment="1">
      <alignment horizontal="center"/>
    </xf>
    <xf numFmtId="1" fontId="2" fillId="0" borderId="16" xfId="0" applyFont="1" applyBorder="1" applyAlignment="1">
      <alignment horizontal="center"/>
    </xf>
    <xf numFmtId="43" fontId="2" fillId="0" borderId="10" xfId="0" applyNumberFormat="1" applyFont="1" applyBorder="1" applyAlignment="1">
      <alignment/>
    </xf>
    <xf numFmtId="1" fontId="2" fillId="0" borderId="12" xfId="0" applyFont="1" applyBorder="1" applyAlignment="1">
      <alignment/>
    </xf>
    <xf numFmtId="1" fontId="2" fillId="0" borderId="22" xfId="0" applyFont="1" applyBorder="1" applyAlignment="1">
      <alignment/>
    </xf>
    <xf numFmtId="1" fontId="2" fillId="0" borderId="11" xfId="0" applyFont="1" applyBorder="1" applyAlignment="1">
      <alignment/>
    </xf>
    <xf numFmtId="43" fontId="2" fillId="0" borderId="16" xfId="0" applyNumberFormat="1" applyFont="1" applyBorder="1" applyAlignment="1">
      <alignment/>
    </xf>
    <xf numFmtId="1" fontId="2" fillId="0" borderId="0" xfId="0" applyFont="1" applyBorder="1" applyAlignment="1">
      <alignment horizontal="center"/>
    </xf>
    <xf numFmtId="1" fontId="2" fillId="0" borderId="0" xfId="0" applyFont="1" applyBorder="1" applyAlignment="1">
      <alignment/>
    </xf>
    <xf numFmtId="1" fontId="2" fillId="0" borderId="17" xfId="0" applyFont="1" applyBorder="1" applyAlignment="1">
      <alignment/>
    </xf>
    <xf numFmtId="43" fontId="2" fillId="0" borderId="12" xfId="0" applyNumberFormat="1" applyFont="1" applyBorder="1" applyAlignment="1">
      <alignment/>
    </xf>
    <xf numFmtId="43" fontId="2" fillId="0" borderId="11" xfId="0" applyNumberFormat="1" applyFont="1" applyBorder="1" applyAlignment="1">
      <alignment/>
    </xf>
    <xf numFmtId="1" fontId="2" fillId="0" borderId="23" xfId="0" applyFont="1" applyBorder="1" applyAlignment="1">
      <alignment horizontal="center"/>
    </xf>
    <xf numFmtId="1" fontId="0" fillId="0" borderId="12" xfId="0" applyBorder="1" applyAlignment="1">
      <alignment/>
    </xf>
    <xf numFmtId="41" fontId="0" fillId="0" borderId="10" xfId="0" applyNumberFormat="1" applyBorder="1" applyAlignment="1">
      <alignment horizontal="center"/>
    </xf>
    <xf numFmtId="41" fontId="0" fillId="0" borderId="12" xfId="0" applyNumberFormat="1" applyBorder="1" applyAlignment="1">
      <alignment horizontal="center"/>
    </xf>
    <xf numFmtId="41" fontId="2" fillId="0" borderId="10" xfId="0" applyNumberFormat="1" applyFont="1" applyBorder="1" applyAlignment="1">
      <alignment horizontal="center"/>
    </xf>
    <xf numFmtId="1" fontId="0" fillId="0" borderId="20" xfId="0" applyBorder="1" applyAlignment="1">
      <alignment/>
    </xf>
    <xf numFmtId="41" fontId="0" fillId="0" borderId="20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1" fontId="0" fillId="0" borderId="24" xfId="0" applyBorder="1" applyAlignment="1">
      <alignment/>
    </xf>
    <xf numFmtId="1" fontId="0" fillId="0" borderId="19" xfId="0" applyBorder="1" applyAlignment="1">
      <alignment/>
    </xf>
    <xf numFmtId="4" fontId="0" fillId="0" borderId="16" xfId="0" applyNumberFormat="1" applyBorder="1" applyAlignment="1">
      <alignment horizontal="center"/>
    </xf>
    <xf numFmtId="1" fontId="5" fillId="0" borderId="0" xfId="0" applyFont="1" applyAlignment="1">
      <alignment/>
    </xf>
    <xf numFmtId="1" fontId="0" fillId="0" borderId="20" xfId="0" applyBorder="1" applyAlignment="1">
      <alignment/>
    </xf>
    <xf numFmtId="1" fontId="2" fillId="0" borderId="25" xfId="0" applyFont="1" applyBorder="1" applyAlignment="1">
      <alignment/>
    </xf>
    <xf numFmtId="41" fontId="2" fillId="0" borderId="12" xfId="0" applyNumberFormat="1" applyFont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3" fontId="2" fillId="0" borderId="14" xfId="0" applyNumberFormat="1" applyFont="1" applyBorder="1" applyAlignment="1">
      <alignment horizontal="center"/>
    </xf>
    <xf numFmtId="1" fontId="0" fillId="32" borderId="13" xfId="0" applyFill="1" applyBorder="1" applyAlignment="1">
      <alignment/>
    </xf>
    <xf numFmtId="43" fontId="2" fillId="32" borderId="10" xfId="0" applyNumberFormat="1" applyFont="1" applyFill="1" applyBorder="1" applyAlignment="1">
      <alignment horizontal="center"/>
    </xf>
    <xf numFmtId="1" fontId="0" fillId="32" borderId="26" xfId="0" applyFill="1" applyBorder="1" applyAlignment="1">
      <alignment/>
    </xf>
    <xf numFmtId="1" fontId="2" fillId="32" borderId="27" xfId="0" applyFont="1" applyFill="1" applyBorder="1" applyAlignment="1">
      <alignment horizontal="center"/>
    </xf>
    <xf numFmtId="1" fontId="2" fillId="32" borderId="28" xfId="0" applyFont="1" applyFill="1" applyBorder="1" applyAlignment="1">
      <alignment horizontal="center"/>
    </xf>
    <xf numFmtId="1" fontId="0" fillId="32" borderId="29" xfId="0" applyFill="1" applyBorder="1" applyAlignment="1">
      <alignment horizontal="center"/>
    </xf>
    <xf numFmtId="1" fontId="2" fillId="32" borderId="13" xfId="0" applyFont="1" applyFill="1" applyBorder="1" applyAlignment="1">
      <alignment horizontal="center"/>
    </xf>
    <xf numFmtId="1" fontId="0" fillId="32" borderId="0" xfId="0" applyFill="1" applyBorder="1" applyAlignment="1">
      <alignment horizontal="center"/>
    </xf>
    <xf numFmtId="1" fontId="0" fillId="32" borderId="27" xfId="0" applyFill="1" applyBorder="1" applyAlignment="1">
      <alignment horizontal="center"/>
    </xf>
    <xf numFmtId="1" fontId="0" fillId="32" borderId="28" xfId="0" applyFill="1" applyBorder="1" applyAlignment="1">
      <alignment horizontal="center"/>
    </xf>
    <xf numFmtId="1" fontId="0" fillId="32" borderId="30" xfId="0" applyFill="1" applyBorder="1" applyAlignment="1">
      <alignment horizontal="center"/>
    </xf>
    <xf numFmtId="1" fontId="0" fillId="32" borderId="31" xfId="0" applyFill="1" applyBorder="1" applyAlignment="1">
      <alignment horizontal="center"/>
    </xf>
    <xf numFmtId="1" fontId="3" fillId="0" borderId="0" xfId="0" applyFont="1" applyBorder="1" applyAlignment="1">
      <alignment/>
    </xf>
    <xf numFmtId="1" fontId="4" fillId="0" borderId="10" xfId="0" applyFont="1" applyBorder="1" applyAlignment="1">
      <alignment/>
    </xf>
    <xf numFmtId="1" fontId="6" fillId="0" borderId="10" xfId="0" applyFont="1" applyBorder="1" applyAlignment="1">
      <alignment/>
    </xf>
    <xf numFmtId="1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1" fontId="4" fillId="0" borderId="32" xfId="0" applyFon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3" fontId="2" fillId="32" borderId="11" xfId="0" applyNumberFormat="1" applyFont="1" applyFill="1" applyBorder="1" applyAlignment="1">
      <alignment horizontal="center"/>
    </xf>
    <xf numFmtId="49" fontId="2" fillId="0" borderId="33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49" fontId="0" fillId="0" borderId="34" xfId="0" applyNumberFormat="1" applyBorder="1" applyAlignment="1">
      <alignment/>
    </xf>
    <xf numFmtId="49" fontId="0" fillId="0" borderId="15" xfId="0" applyNumberFormat="1" applyBorder="1" applyAlignment="1">
      <alignment/>
    </xf>
    <xf numFmtId="1" fontId="2" fillId="0" borderId="34" xfId="0" applyFont="1" applyBorder="1" applyAlignment="1">
      <alignment/>
    </xf>
    <xf numFmtId="1" fontId="2" fillId="0" borderId="33" xfId="0" applyFont="1" applyBorder="1" applyAlignment="1">
      <alignment/>
    </xf>
    <xf numFmtId="1" fontId="0" fillId="0" borderId="15" xfId="0" applyBorder="1" applyAlignment="1">
      <alignment/>
    </xf>
    <xf numFmtId="1" fontId="0" fillId="0" borderId="34" xfId="0" applyBorder="1" applyAlignment="1">
      <alignment/>
    </xf>
    <xf numFmtId="1" fontId="2" fillId="0" borderId="15" xfId="0" applyFont="1" applyBorder="1" applyAlignment="1">
      <alignment/>
    </xf>
    <xf numFmtId="1" fontId="2" fillId="32" borderId="30" xfId="0" applyFont="1" applyFill="1" applyBorder="1" applyAlignment="1">
      <alignment horizontal="center"/>
    </xf>
    <xf numFmtId="1" fontId="2" fillId="0" borderId="12" xfId="0" applyFont="1" applyBorder="1" applyAlignment="1">
      <alignment horizontal="center"/>
    </xf>
    <xf numFmtId="1" fontId="4" fillId="0" borderId="10" xfId="0" applyFont="1" applyBorder="1" applyAlignment="1">
      <alignment horizontal="center"/>
    </xf>
    <xf numFmtId="1" fontId="4" fillId="0" borderId="0" xfId="0" applyFont="1" applyAlignment="1">
      <alignment/>
    </xf>
    <xf numFmtId="1" fontId="3" fillId="0" borderId="0" xfId="0" applyFont="1" applyAlignment="1">
      <alignment/>
    </xf>
    <xf numFmtId="1" fontId="0" fillId="0" borderId="35" xfId="0" applyBorder="1" applyAlignment="1">
      <alignment/>
    </xf>
    <xf numFmtId="1" fontId="0" fillId="0" borderId="35" xfId="0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1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1" fontId="3" fillId="0" borderId="21" xfId="0" applyFont="1" applyBorder="1" applyAlignment="1">
      <alignment horizontal="center"/>
    </xf>
    <xf numFmtId="1" fontId="4" fillId="0" borderId="15" xfId="0" applyFont="1" applyBorder="1" applyAlignment="1">
      <alignment/>
    </xf>
    <xf numFmtId="1" fontId="4" fillId="0" borderId="10" xfId="0" applyFont="1" applyBorder="1" applyAlignment="1">
      <alignment horizontal="center" wrapText="1"/>
    </xf>
    <xf numFmtId="1" fontId="4" fillId="0" borderId="11" xfId="0" applyFont="1" applyBorder="1" applyAlignment="1">
      <alignment horizontal="center"/>
    </xf>
    <xf numFmtId="1" fontId="4" fillId="32" borderId="27" xfId="0" applyFont="1" applyFill="1" applyBorder="1" applyAlignment="1">
      <alignment horizontal="center"/>
    </xf>
    <xf numFmtId="1" fontId="4" fillId="0" borderId="32" xfId="0" applyFont="1" applyBorder="1" applyAlignment="1">
      <alignment/>
    </xf>
    <xf numFmtId="1" fontId="2" fillId="0" borderId="36" xfId="0" applyFont="1" applyBorder="1" applyAlignment="1">
      <alignment horizontal="center"/>
    </xf>
    <xf numFmtId="43" fontId="8" fillId="32" borderId="11" xfId="0" applyNumberFormat="1" applyFont="1" applyFill="1" applyBorder="1" applyAlignment="1">
      <alignment/>
    </xf>
    <xf numFmtId="43" fontId="7" fillId="0" borderId="11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3" fontId="2" fillId="0" borderId="10" xfId="0" applyNumberFormat="1" applyFont="1" applyBorder="1" applyAlignment="1">
      <alignment/>
    </xf>
    <xf numFmtId="43" fontId="2" fillId="32" borderId="28" xfId="0" applyNumberFormat="1" applyFont="1" applyFill="1" applyBorder="1" applyAlignment="1">
      <alignment horizontal="center"/>
    </xf>
    <xf numFmtId="1" fontId="2" fillId="32" borderId="27" xfId="0" applyFont="1" applyFill="1" applyBorder="1" applyAlignment="1">
      <alignment horizontal="center" vertical="center"/>
    </xf>
    <xf numFmtId="1" fontId="0" fillId="32" borderId="37" xfId="0" applyFill="1" applyBorder="1" applyAlignment="1">
      <alignment horizontal="center"/>
    </xf>
    <xf numFmtId="1" fontId="0" fillId="32" borderId="38" xfId="0" applyFill="1" applyBorder="1" applyAlignment="1">
      <alignment horizontal="center"/>
    </xf>
    <xf numFmtId="1" fontId="0" fillId="32" borderId="39" xfId="0" applyFill="1" applyBorder="1" applyAlignment="1">
      <alignment horizontal="center"/>
    </xf>
    <xf numFmtId="43" fontId="2" fillId="32" borderId="27" xfId="0" applyNumberFormat="1" applyFont="1" applyFill="1" applyBorder="1" applyAlignment="1">
      <alignment horizontal="center"/>
    </xf>
    <xf numFmtId="1" fontId="4" fillId="32" borderId="40" xfId="0" applyFont="1" applyFill="1" applyBorder="1" applyAlignment="1">
      <alignment horizontal="center" vertical="distributed"/>
    </xf>
    <xf numFmtId="1" fontId="2" fillId="0" borderId="11" xfId="0" applyFont="1" applyBorder="1" applyAlignment="1">
      <alignment horizontal="center"/>
    </xf>
    <xf numFmtId="1" fontId="2" fillId="0" borderId="10" xfId="0" applyFont="1" applyBorder="1" applyAlignment="1">
      <alignment horizontal="center"/>
    </xf>
    <xf numFmtId="43" fontId="2" fillId="0" borderId="12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175" fontId="2" fillId="32" borderId="10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1" fontId="2" fillId="32" borderId="10" xfId="0" applyFont="1" applyFill="1" applyBorder="1" applyAlignment="1">
      <alignment horizontal="center"/>
    </xf>
    <xf numFmtId="1" fontId="7" fillId="32" borderId="27" xfId="0" applyFont="1" applyFill="1" applyBorder="1" applyAlignment="1">
      <alignment horizontal="center"/>
    </xf>
    <xf numFmtId="1" fontId="7" fillId="0" borderId="10" xfId="0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1" fontId="0" fillId="32" borderId="38" xfId="0" applyFont="1" applyFill="1" applyBorder="1" applyAlignment="1">
      <alignment horizontal="center"/>
    </xf>
    <xf numFmtId="1" fontId="0" fillId="0" borderId="0" xfId="0" applyFont="1" applyAlignment="1">
      <alignment/>
    </xf>
    <xf numFmtId="3" fontId="2" fillId="0" borderId="11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1" fontId="0" fillId="0" borderId="10" xfId="0" applyNumberFormat="1" applyBorder="1" applyAlignment="1">
      <alignment/>
    </xf>
    <xf numFmtId="43" fontId="9" fillId="0" borderId="10" xfId="0" applyNumberFormat="1" applyFont="1" applyBorder="1" applyAlignment="1">
      <alignment horizontal="center"/>
    </xf>
    <xf numFmtId="1" fontId="10" fillId="0" borderId="10" xfId="0" applyFont="1" applyBorder="1" applyAlignment="1">
      <alignment horizontal="center"/>
    </xf>
    <xf numFmtId="1" fontId="11" fillId="0" borderId="10" xfId="0" applyFont="1" applyBorder="1" applyAlignment="1">
      <alignment horizontal="center"/>
    </xf>
    <xf numFmtId="1" fontId="2" fillId="0" borderId="41" xfId="0" applyFont="1" applyBorder="1" applyAlignment="1">
      <alignment/>
    </xf>
    <xf numFmtId="1" fontId="4" fillId="0" borderId="42" xfId="0" applyFont="1" applyBorder="1" applyAlignment="1">
      <alignment horizontal="center"/>
    </xf>
    <xf numFmtId="1" fontId="2" fillId="0" borderId="36" xfId="0" applyFont="1" applyBorder="1" applyAlignment="1">
      <alignment horizontal="center"/>
    </xf>
    <xf numFmtId="1" fontId="2" fillId="0" borderId="43" xfId="0" applyFont="1" applyBorder="1" applyAlignment="1">
      <alignment horizontal="center"/>
    </xf>
    <xf numFmtId="1" fontId="2" fillId="0" borderId="10" xfId="0" applyFont="1" applyBorder="1" applyAlignment="1">
      <alignment/>
    </xf>
    <xf numFmtId="1" fontId="2" fillId="32" borderId="27" xfId="0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1" fontId="2" fillId="32" borderId="10" xfId="0" applyFont="1" applyFill="1" applyBorder="1" applyAlignment="1">
      <alignment/>
    </xf>
    <xf numFmtId="1" fontId="2" fillId="32" borderId="40" xfId="0" applyFont="1" applyFill="1" applyBorder="1" applyAlignment="1">
      <alignment horizontal="center"/>
    </xf>
    <xf numFmtId="172" fontId="2" fillId="32" borderId="28" xfId="0" applyNumberFormat="1" applyFont="1" applyFill="1" applyBorder="1" applyAlignment="1">
      <alignment horizontal="center"/>
    </xf>
    <xf numFmtId="1" fontId="4" fillId="32" borderId="10" xfId="0" applyFont="1" applyFill="1" applyBorder="1" applyAlignment="1">
      <alignment/>
    </xf>
    <xf numFmtId="43" fontId="2" fillId="32" borderId="28" xfId="0" applyNumberFormat="1" applyFont="1" applyFill="1" applyBorder="1" applyAlignment="1">
      <alignment horizontal="center"/>
    </xf>
    <xf numFmtId="1" fontId="2" fillId="32" borderId="29" xfId="0" applyFont="1" applyFill="1" applyBorder="1" applyAlignment="1">
      <alignment horizontal="center"/>
    </xf>
    <xf numFmtId="1" fontId="2" fillId="0" borderId="16" xfId="0" applyFont="1" applyBorder="1" applyAlignment="1">
      <alignment/>
    </xf>
    <xf numFmtId="1" fontId="2" fillId="32" borderId="16" xfId="0" applyFont="1" applyFill="1" applyBorder="1" applyAlignment="1">
      <alignment/>
    </xf>
    <xf numFmtId="1" fontId="2" fillId="0" borderId="13" xfId="0" applyFont="1" applyBorder="1" applyAlignment="1">
      <alignment/>
    </xf>
    <xf numFmtId="1" fontId="2" fillId="0" borderId="21" xfId="0" applyFont="1" applyBorder="1" applyAlignment="1">
      <alignment horizontal="center"/>
    </xf>
    <xf numFmtId="43" fontId="0" fillId="0" borderId="10" xfId="0" applyNumberFormat="1" applyBorder="1" applyAlignment="1">
      <alignment horizontal="center"/>
    </xf>
    <xf numFmtId="1" fontId="12" fillId="0" borderId="12" xfId="0" applyFont="1" applyBorder="1" applyAlignment="1">
      <alignment/>
    </xf>
    <xf numFmtId="49" fontId="13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3" fillId="32" borderId="10" xfId="0" applyNumberFormat="1" applyFont="1" applyFill="1" applyBorder="1" applyAlignment="1">
      <alignment horizontal="center"/>
    </xf>
    <xf numFmtId="1" fontId="13" fillId="0" borderId="11" xfId="0" applyFont="1" applyBorder="1" applyAlignment="1">
      <alignment horizontal="center"/>
    </xf>
    <xf numFmtId="4" fontId="13" fillId="32" borderId="11" xfId="0" applyNumberFormat="1" applyFont="1" applyFill="1" applyBorder="1" applyAlignment="1">
      <alignment horizontal="center"/>
    </xf>
    <xf numFmtId="1" fontId="13" fillId="32" borderId="11" xfId="0" applyFont="1" applyFill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1" fontId="13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3" fontId="9" fillId="0" borderId="11" xfId="0" applyNumberFormat="1" applyFont="1" applyBorder="1" applyAlignment="1">
      <alignment horizontal="center"/>
    </xf>
    <xf numFmtId="43" fontId="13" fillId="32" borderId="11" xfId="0" applyNumberFormat="1" applyFont="1" applyFill="1" applyBorder="1" applyAlignment="1">
      <alignment horizontal="center"/>
    </xf>
    <xf numFmtId="43" fontId="4" fillId="0" borderId="12" xfId="0" applyNumberFormat="1" applyFont="1" applyBorder="1" applyAlignment="1">
      <alignment horizontal="center"/>
    </xf>
    <xf numFmtId="1" fontId="13" fillId="0" borderId="44" xfId="0" applyFont="1" applyBorder="1" applyAlignment="1">
      <alignment horizontal="center"/>
    </xf>
    <xf numFmtId="4" fontId="13" fillId="0" borderId="44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43" fontId="2" fillId="0" borderId="10" xfId="0" applyNumberFormat="1" applyFont="1" applyBorder="1" applyAlignment="1">
      <alignment horizontal="center"/>
    </xf>
    <xf numFmtId="1" fontId="13" fillId="0" borderId="10" xfId="0" applyFont="1" applyBorder="1" applyAlignment="1">
      <alignment horizontal="center"/>
    </xf>
    <xf numFmtId="1" fontId="2" fillId="32" borderId="13" xfId="0" applyFont="1" applyFill="1" applyBorder="1" applyAlignment="1">
      <alignment/>
    </xf>
    <xf numFmtId="1" fontId="2" fillId="32" borderId="32" xfId="0" applyFont="1" applyFill="1" applyBorder="1" applyAlignment="1">
      <alignment horizontal="center"/>
    </xf>
    <xf numFmtId="1" fontId="2" fillId="0" borderId="14" xfId="0" applyFont="1" applyBorder="1" applyAlignment="1">
      <alignment horizontal="center"/>
    </xf>
    <xf numFmtId="1" fontId="2" fillId="0" borderId="25" xfId="0" applyFont="1" applyBorder="1" applyAlignment="1">
      <alignment horizontal="center"/>
    </xf>
    <xf numFmtId="1" fontId="2" fillId="0" borderId="13" xfId="0" applyFont="1" applyBorder="1" applyAlignment="1">
      <alignment horizontal="center"/>
    </xf>
    <xf numFmtId="41" fontId="2" fillId="0" borderId="10" xfId="0" applyNumberFormat="1" applyFont="1" applyBorder="1" applyAlignment="1">
      <alignment horizontal="center"/>
    </xf>
    <xf numFmtId="1" fontId="2" fillId="0" borderId="12" xfId="0" applyFont="1" applyBorder="1" applyAlignment="1">
      <alignment/>
    </xf>
    <xf numFmtId="1" fontId="2" fillId="32" borderId="28" xfId="0" applyFont="1" applyFill="1" applyBorder="1" applyAlignment="1">
      <alignment horizontal="center"/>
    </xf>
    <xf numFmtId="1" fontId="2" fillId="32" borderId="45" xfId="0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" fontId="2" fillId="0" borderId="41" xfId="0" applyFont="1" applyBorder="1" applyAlignment="1">
      <alignment horizontal="center"/>
    </xf>
    <xf numFmtId="1" fontId="0" fillId="0" borderId="41" xfId="0" applyBorder="1" applyAlignment="1">
      <alignment horizontal="center"/>
    </xf>
    <xf numFmtId="4" fontId="2" fillId="32" borderId="10" xfId="0" applyNumberFormat="1" applyFont="1" applyFill="1" applyBorder="1" applyAlignment="1">
      <alignment horizontal="left"/>
    </xf>
    <xf numFmtId="4" fontId="2" fillId="32" borderId="32" xfId="0" applyNumberFormat="1" applyFont="1" applyFill="1" applyBorder="1" applyAlignment="1">
      <alignment horizontal="center"/>
    </xf>
    <xf numFmtId="0" fontId="13" fillId="32" borderId="11" xfId="0" applyNumberFormat="1" applyFont="1" applyFill="1" applyBorder="1" applyAlignment="1">
      <alignment horizontal="center"/>
    </xf>
    <xf numFmtId="43" fontId="9" fillId="32" borderId="11" xfId="0" applyNumberFormat="1" applyFont="1" applyFill="1" applyBorder="1" applyAlignment="1">
      <alignment horizontal="center"/>
    </xf>
    <xf numFmtId="43" fontId="13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 wrapText="1"/>
    </xf>
    <xf numFmtId="41" fontId="2" fillId="0" borderId="0" xfId="0" applyNumberFormat="1" applyFont="1" applyBorder="1" applyAlignment="1">
      <alignment horizontal="center"/>
    </xf>
    <xf numFmtId="43" fontId="0" fillId="0" borderId="11" xfId="0" applyNumberFormat="1" applyBorder="1" applyAlignment="1">
      <alignment horizontal="center"/>
    </xf>
    <xf numFmtId="43" fontId="0" fillId="0" borderId="11" xfId="0" applyNumberFormat="1" applyBorder="1" applyAlignment="1">
      <alignment/>
    </xf>
    <xf numFmtId="43" fontId="2" fillId="0" borderId="11" xfId="0" applyNumberFormat="1" applyFont="1" applyBorder="1" applyAlignment="1">
      <alignment horizontal="center"/>
    </xf>
    <xf numFmtId="43" fontId="2" fillId="0" borderId="11" xfId="0" applyNumberFormat="1" applyFont="1" applyBorder="1" applyAlignment="1">
      <alignment/>
    </xf>
    <xf numFmtId="43" fontId="2" fillId="32" borderId="40" xfId="0" applyNumberFormat="1" applyFont="1" applyFill="1" applyBorder="1" applyAlignment="1">
      <alignment horizontal="center"/>
    </xf>
    <xf numFmtId="43" fontId="2" fillId="32" borderId="27" xfId="0" applyNumberFormat="1" applyFont="1" applyFill="1" applyBorder="1" applyAlignment="1">
      <alignment horizontal="center"/>
    </xf>
    <xf numFmtId="1" fontId="0" fillId="32" borderId="40" xfId="0" applyFill="1" applyBorder="1" applyAlignment="1">
      <alignment horizontal="center"/>
    </xf>
    <xf numFmtId="0" fontId="4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1" fontId="2" fillId="0" borderId="21" xfId="0" applyFont="1" applyBorder="1" applyAlignment="1">
      <alignment/>
    </xf>
    <xf numFmtId="49" fontId="2" fillId="0" borderId="11" xfId="0" applyNumberFormat="1" applyFont="1" applyBorder="1" applyAlignment="1">
      <alignment horizontal="left"/>
    </xf>
    <xf numFmtId="1" fontId="2" fillId="32" borderId="13" xfId="0" applyFont="1" applyFill="1" applyBorder="1" applyAlignment="1">
      <alignment horizontal="center"/>
    </xf>
    <xf numFmtId="1" fontId="0" fillId="0" borderId="29" xfId="0" applyBorder="1" applyAlignment="1">
      <alignment/>
    </xf>
    <xf numFmtId="43" fontId="3" fillId="0" borderId="46" xfId="0" applyNumberFormat="1" applyFont="1" applyBorder="1" applyAlignment="1">
      <alignment horizontal="center" vertical="distributed"/>
    </xf>
    <xf numFmtId="49" fontId="2" fillId="0" borderId="10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1" fontId="2" fillId="32" borderId="21" xfId="0" applyFont="1" applyFill="1" applyBorder="1" applyAlignment="1">
      <alignment horizontal="center"/>
    </xf>
    <xf numFmtId="43" fontId="9" fillId="0" borderId="26" xfId="0" applyNumberFormat="1" applyFont="1" applyBorder="1" applyAlignment="1">
      <alignment horizontal="center"/>
    </xf>
    <xf numFmtId="43" fontId="9" fillId="0" borderId="13" xfId="0" applyNumberFormat="1" applyFont="1" applyBorder="1" applyAlignment="1">
      <alignment horizontal="center"/>
    </xf>
    <xf numFmtId="2" fontId="2" fillId="32" borderId="10" xfId="0" applyNumberFormat="1" applyFont="1" applyFill="1" applyBorder="1" applyAlignment="1">
      <alignment horizontal="center"/>
    </xf>
    <xf numFmtId="1" fontId="2" fillId="0" borderId="47" xfId="0" applyFont="1" applyBorder="1" applyAlignment="1">
      <alignment horizontal="center"/>
    </xf>
    <xf numFmtId="49" fontId="2" fillId="0" borderId="15" xfId="0" applyNumberFormat="1" applyFont="1" applyBorder="1" applyAlignment="1">
      <alignment/>
    </xf>
    <xf numFmtId="1" fontId="4" fillId="0" borderId="10" xfId="0" applyFont="1" applyBorder="1" applyAlignment="1">
      <alignment horizontal="left"/>
    </xf>
    <xf numFmtId="1" fontId="2" fillId="0" borderId="10" xfId="0" applyFont="1" applyBorder="1" applyAlignment="1">
      <alignment horizontal="left"/>
    </xf>
    <xf numFmtId="1" fontId="2" fillId="0" borderId="12" xfId="0" applyFont="1" applyBorder="1" applyAlignment="1">
      <alignment horizontal="left"/>
    </xf>
    <xf numFmtId="41" fontId="4" fillId="0" borderId="10" xfId="0" applyNumberFormat="1" applyFont="1" applyBorder="1" applyAlignment="1">
      <alignment horizontal="left"/>
    </xf>
    <xf numFmtId="170" fontId="2" fillId="0" borderId="0" xfId="0" applyNumberFormat="1" applyFont="1" applyBorder="1" applyAlignment="1">
      <alignment horizontal="center"/>
    </xf>
    <xf numFmtId="1" fontId="2" fillId="0" borderId="0" xfId="0" applyFont="1" applyBorder="1" applyAlignment="1">
      <alignment/>
    </xf>
    <xf numFmtId="1" fontId="4" fillId="0" borderId="0" xfId="0" applyFont="1" applyBorder="1" applyAlignment="1">
      <alignment/>
    </xf>
    <xf numFmtId="1" fontId="2" fillId="32" borderId="43" xfId="0" applyFont="1" applyFill="1" applyBorder="1" applyAlignment="1">
      <alignment horizontal="center"/>
    </xf>
    <xf numFmtId="1" fontId="2" fillId="32" borderId="43" xfId="0" applyFont="1" applyFill="1" applyBorder="1" applyAlignment="1">
      <alignment horizontal="center"/>
    </xf>
    <xf numFmtId="43" fontId="2" fillId="32" borderId="12" xfId="0" applyNumberFormat="1" applyFont="1" applyFill="1" applyBorder="1" applyAlignment="1">
      <alignment horizontal="center"/>
    </xf>
    <xf numFmtId="1" fontId="4" fillId="0" borderId="21" xfId="0" applyFont="1" applyBorder="1" applyAlignment="1">
      <alignment horizontal="center"/>
    </xf>
    <xf numFmtId="49" fontId="13" fillId="0" borderId="48" xfId="58" applyNumberFormat="1" applyFont="1" applyBorder="1" applyAlignment="1">
      <alignment horizontal="left" vertical="distributed" indent="1"/>
    </xf>
    <xf numFmtId="1" fontId="0" fillId="0" borderId="0" xfId="0" applyAlignment="1">
      <alignment vertical="distributed"/>
    </xf>
    <xf numFmtId="2" fontId="0" fillId="0" borderId="0" xfId="0" applyNumberFormat="1" applyAlignment="1">
      <alignment/>
    </xf>
    <xf numFmtId="49" fontId="2" fillId="0" borderId="48" xfId="58" applyNumberFormat="1" applyFont="1" applyBorder="1" applyAlignment="1">
      <alignment horizontal="right" vertical="distributed" indent="1"/>
    </xf>
    <xf numFmtId="49" fontId="2" fillId="0" borderId="48" xfId="58" applyNumberFormat="1" applyFont="1" applyBorder="1" applyAlignment="1">
      <alignment horizontal="center" vertical="distributed"/>
    </xf>
    <xf numFmtId="2" fontId="2" fillId="0" borderId="0" xfId="0" applyNumberFormat="1" applyFont="1" applyBorder="1" applyAlignment="1">
      <alignment horizontal="center"/>
    </xf>
    <xf numFmtId="4" fontId="2" fillId="32" borderId="27" xfId="0" applyNumberFormat="1" applyFont="1" applyFill="1" applyBorder="1" applyAlignment="1">
      <alignment horizontal="right"/>
    </xf>
    <xf numFmtId="1" fontId="2" fillId="32" borderId="29" xfId="0" applyFont="1" applyFill="1" applyBorder="1" applyAlignment="1">
      <alignment horizontal="center" vertical="distributed"/>
    </xf>
    <xf numFmtId="1" fontId="2" fillId="0" borderId="0" xfId="0" applyFont="1" applyAlignment="1">
      <alignment horizontal="left" vertical="distributed"/>
    </xf>
    <xf numFmtId="1" fontId="3" fillId="0" borderId="0" xfId="0" applyFont="1" applyAlignment="1">
      <alignment horizontal="center"/>
    </xf>
    <xf numFmtId="1" fontId="4" fillId="0" borderId="49" xfId="0" applyFont="1" applyBorder="1" applyAlignment="1">
      <alignment horizontal="center"/>
    </xf>
    <xf numFmtId="1" fontId="4" fillId="0" borderId="41" xfId="0" applyFont="1" applyBorder="1" applyAlignment="1">
      <alignment/>
    </xf>
    <xf numFmtId="1" fontId="4" fillId="0" borderId="15" xfId="0" applyFont="1" applyBorder="1" applyAlignment="1">
      <alignment horizontal="center"/>
    </xf>
    <xf numFmtId="1" fontId="4" fillId="0" borderId="24" xfId="0" applyFont="1" applyBorder="1" applyAlignment="1">
      <alignment/>
    </xf>
    <xf numFmtId="1" fontId="3" fillId="0" borderId="50" xfId="0" applyFont="1" applyBorder="1" applyAlignment="1">
      <alignment/>
    </xf>
    <xf numFmtId="1" fontId="3" fillId="0" borderId="51" xfId="0" applyFont="1" applyBorder="1" applyAlignment="1">
      <alignment/>
    </xf>
    <xf numFmtId="1" fontId="3" fillId="0" borderId="15" xfId="0" applyFont="1" applyBorder="1" applyAlignment="1">
      <alignment/>
    </xf>
    <xf numFmtId="1" fontId="4" fillId="0" borderId="52" xfId="0" applyFont="1" applyBorder="1" applyAlignment="1">
      <alignment horizontal="center"/>
    </xf>
    <xf numFmtId="1" fontId="4" fillId="0" borderId="26" xfId="0" applyFont="1" applyBorder="1" applyAlignment="1">
      <alignment/>
    </xf>
    <xf numFmtId="1" fontId="4" fillId="0" borderId="50" xfId="0" applyFont="1" applyBorder="1" applyAlignment="1">
      <alignment horizontal="center"/>
    </xf>
    <xf numFmtId="1" fontId="3" fillId="0" borderId="50" xfId="0" applyFont="1" applyBorder="1" applyAlignment="1">
      <alignment horizontal="center"/>
    </xf>
    <xf numFmtId="1" fontId="3" fillId="0" borderId="15" xfId="0" applyFont="1" applyBorder="1" applyAlignment="1">
      <alignment horizontal="center"/>
    </xf>
    <xf numFmtId="1" fontId="3" fillId="0" borderId="34" xfId="0" applyFont="1" applyBorder="1" applyAlignment="1">
      <alignment horizontal="center"/>
    </xf>
    <xf numFmtId="1" fontId="3" fillId="0" borderId="33" xfId="0" applyFont="1" applyBorder="1" applyAlignment="1">
      <alignment horizontal="center"/>
    </xf>
    <xf numFmtId="1" fontId="3" fillId="0" borderId="32" xfId="0" applyFont="1" applyBorder="1" applyAlignment="1">
      <alignment horizontal="center"/>
    </xf>
    <xf numFmtId="1" fontId="4" fillId="0" borderId="33" xfId="0" applyFont="1" applyBorder="1" applyAlignment="1">
      <alignment horizontal="center"/>
    </xf>
    <xf numFmtId="1" fontId="3" fillId="0" borderId="24" xfId="0" applyFont="1" applyBorder="1" applyAlignment="1">
      <alignment horizontal="center"/>
    </xf>
    <xf numFmtId="1" fontId="3" fillId="0" borderId="0" xfId="0" applyFont="1" applyBorder="1" applyAlignment="1">
      <alignment horizontal="center"/>
    </xf>
    <xf numFmtId="1" fontId="3" fillId="0" borderId="26" xfId="0" applyFont="1" applyBorder="1" applyAlignment="1">
      <alignment/>
    </xf>
    <xf numFmtId="1" fontId="3" fillId="0" borderId="50" xfId="0" applyFont="1" applyBorder="1" applyAlignment="1">
      <alignment/>
    </xf>
    <xf numFmtId="1" fontId="3" fillId="0" borderId="53" xfId="0" applyFont="1" applyBorder="1" applyAlignment="1">
      <alignment/>
    </xf>
    <xf numFmtId="1" fontId="3" fillId="0" borderId="54" xfId="0" applyFont="1" applyBorder="1" applyAlignment="1">
      <alignment/>
    </xf>
    <xf numFmtId="1" fontId="3" fillId="0" borderId="13" xfId="0" applyFont="1" applyBorder="1" applyAlignment="1">
      <alignment/>
    </xf>
    <xf numFmtId="1" fontId="4" fillId="0" borderId="50" xfId="0" applyFont="1" applyBorder="1" applyAlignment="1">
      <alignment/>
    </xf>
    <xf numFmtId="1" fontId="3" fillId="0" borderId="51" xfId="0" applyFont="1" applyBorder="1" applyAlignment="1">
      <alignment horizontal="center"/>
    </xf>
    <xf numFmtId="1" fontId="4" fillId="0" borderId="34" xfId="0" applyFont="1" applyBorder="1" applyAlignment="1">
      <alignment/>
    </xf>
    <xf numFmtId="43" fontId="4" fillId="0" borderId="15" xfId="0" applyNumberFormat="1" applyFont="1" applyBorder="1" applyAlignment="1">
      <alignment/>
    </xf>
    <xf numFmtId="1" fontId="3" fillId="0" borderId="0" xfId="0" applyFont="1" applyBorder="1" applyAlignment="1">
      <alignment/>
    </xf>
    <xf numFmtId="0" fontId="5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5" fillId="0" borderId="0" xfId="0" applyNumberFormat="1" applyFont="1" applyAlignment="1">
      <alignment vertical="top"/>
    </xf>
    <xf numFmtId="44" fontId="2" fillId="32" borderId="10" xfId="58" applyFont="1" applyFill="1" applyBorder="1" applyAlignment="1">
      <alignment horizontal="center"/>
    </xf>
    <xf numFmtId="44" fontId="2" fillId="32" borderId="28" xfId="58" applyFont="1" applyFill="1" applyBorder="1" applyAlignment="1">
      <alignment horizontal="center"/>
    </xf>
    <xf numFmtId="1" fontId="0" fillId="0" borderId="27" xfId="0" applyBorder="1" applyAlignment="1">
      <alignment/>
    </xf>
    <xf numFmtId="44" fontId="2" fillId="0" borderId="28" xfId="58" applyFont="1" applyBorder="1" applyAlignment="1">
      <alignment/>
    </xf>
    <xf numFmtId="1" fontId="0" fillId="0" borderId="28" xfId="0" applyBorder="1" applyAlignment="1">
      <alignment/>
    </xf>
    <xf numFmtId="44" fontId="2" fillId="0" borderId="29" xfId="58" applyFont="1" applyBorder="1" applyAlignment="1">
      <alignment/>
    </xf>
    <xf numFmtId="43" fontId="2" fillId="32" borderId="28" xfId="0" applyNumberFormat="1" applyFont="1" applyFill="1" applyBorder="1" applyAlignment="1">
      <alignment horizontal="center" vertical="center"/>
    </xf>
    <xf numFmtId="4" fontId="13" fillId="32" borderId="10" xfId="0" applyNumberFormat="1" applyFont="1" applyFill="1" applyBorder="1" applyAlignment="1">
      <alignment horizontal="center"/>
    </xf>
    <xf numFmtId="1" fontId="3" fillId="0" borderId="32" xfId="0" applyFont="1" applyBorder="1" applyAlignment="1">
      <alignment/>
    </xf>
    <xf numFmtId="1" fontId="2" fillId="32" borderId="40" xfId="0" applyFont="1" applyFill="1" applyBorder="1" applyAlignment="1">
      <alignment horizontal="center" vertical="distributed"/>
    </xf>
    <xf numFmtId="43" fontId="2" fillId="0" borderId="48" xfId="0" applyNumberFormat="1" applyFont="1" applyBorder="1" applyAlignment="1">
      <alignment horizontal="right" vertical="center"/>
    </xf>
    <xf numFmtId="44" fontId="2" fillId="32" borderId="27" xfId="58" applyFont="1" applyFill="1" applyBorder="1" applyAlignment="1">
      <alignment horizontal="center"/>
    </xf>
    <xf numFmtId="44" fontId="2" fillId="32" borderId="28" xfId="58" applyFont="1" applyFill="1" applyBorder="1" applyAlignment="1">
      <alignment horizontal="center"/>
    </xf>
    <xf numFmtId="44" fontId="2" fillId="32" borderId="55" xfId="58" applyFont="1" applyFill="1" applyBorder="1" applyAlignment="1">
      <alignment horizontal="center"/>
    </xf>
    <xf numFmtId="44" fontId="2" fillId="32" borderId="27" xfId="58" applyFont="1" applyFill="1" applyBorder="1" applyAlignment="1">
      <alignment horizontal="left"/>
    </xf>
    <xf numFmtId="44" fontId="2" fillId="32" borderId="29" xfId="58" applyFont="1" applyFill="1" applyBorder="1" applyAlignment="1">
      <alignment horizontal="right"/>
    </xf>
    <xf numFmtId="43" fontId="3" fillId="0" borderId="34" xfId="0" applyNumberFormat="1" applyFont="1" applyBorder="1" applyAlignment="1">
      <alignment/>
    </xf>
    <xf numFmtId="43" fontId="9" fillId="0" borderId="17" xfId="0" applyNumberFormat="1" applyFont="1" applyBorder="1" applyAlignment="1">
      <alignment horizontal="center"/>
    </xf>
    <xf numFmtId="1" fontId="4" fillId="32" borderId="56" xfId="0" applyFont="1" applyFill="1" applyBorder="1" applyAlignment="1">
      <alignment horizontal="center"/>
    </xf>
    <xf numFmtId="1" fontId="2" fillId="0" borderId="17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48" xfId="0" applyNumberFormat="1" applyFont="1" applyBorder="1" applyAlignment="1">
      <alignment horizontal="center"/>
    </xf>
    <xf numFmtId="1" fontId="3" fillId="0" borderId="31" xfId="0" applyFont="1" applyBorder="1" applyAlignment="1">
      <alignment/>
    </xf>
    <xf numFmtId="4" fontId="4" fillId="0" borderId="31" xfId="0" applyNumberFormat="1" applyFont="1" applyBorder="1" applyAlignment="1">
      <alignment horizontal="center"/>
    </xf>
    <xf numFmtId="1" fontId="4" fillId="32" borderId="37" xfId="0" applyFont="1" applyFill="1" applyBorder="1" applyAlignment="1">
      <alignment horizontal="center"/>
    </xf>
    <xf numFmtId="1" fontId="3" fillId="0" borderId="54" xfId="0" applyFont="1" applyBorder="1" applyAlignment="1">
      <alignment/>
    </xf>
    <xf numFmtId="1" fontId="3" fillId="0" borderId="24" xfId="0" applyFont="1" applyBorder="1" applyAlignment="1">
      <alignment/>
    </xf>
    <xf numFmtId="1" fontId="3" fillId="0" borderId="26" xfId="0" applyFont="1" applyBorder="1" applyAlignment="1">
      <alignment horizontal="center"/>
    </xf>
    <xf numFmtId="1" fontId="3" fillId="0" borderId="57" xfId="0" applyFont="1" applyBorder="1" applyAlignment="1">
      <alignment horizontal="center"/>
    </xf>
    <xf numFmtId="1" fontId="3" fillId="0" borderId="53" xfId="0" applyFont="1" applyBorder="1" applyAlignment="1">
      <alignment horizontal="center"/>
    </xf>
    <xf numFmtId="1" fontId="2" fillId="32" borderId="37" xfId="0" applyFont="1" applyFill="1" applyBorder="1" applyAlignment="1">
      <alignment horizontal="center"/>
    </xf>
    <xf numFmtId="1" fontId="2" fillId="32" borderId="39" xfId="0" applyFont="1" applyFill="1" applyBorder="1" applyAlignment="1">
      <alignment horizontal="center"/>
    </xf>
    <xf numFmtId="1" fontId="2" fillId="32" borderId="56" xfId="0" applyFont="1" applyFill="1" applyBorder="1" applyAlignment="1">
      <alignment horizontal="center"/>
    </xf>
    <xf numFmtId="1" fontId="3" fillId="0" borderId="17" xfId="0" applyFont="1" applyBorder="1" applyAlignment="1">
      <alignment horizontal="center"/>
    </xf>
    <xf numFmtId="1" fontId="3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1" fontId="4" fillId="0" borderId="12" xfId="0" applyFont="1" applyBorder="1" applyAlignment="1">
      <alignment horizontal="center"/>
    </xf>
    <xf numFmtId="1" fontId="3" fillId="0" borderId="48" xfId="0" applyFont="1" applyBorder="1" applyAlignment="1">
      <alignment horizontal="center" vertical="distributed"/>
    </xf>
    <xf numFmtId="1" fontId="2" fillId="0" borderId="48" xfId="0" applyFont="1" applyBorder="1" applyAlignment="1">
      <alignment horizontal="center"/>
    </xf>
    <xf numFmtId="1" fontId="2" fillId="0" borderId="29" xfId="0" applyFont="1" applyBorder="1" applyAlignment="1">
      <alignment horizontal="center"/>
    </xf>
    <xf numFmtId="1" fontId="13" fillId="0" borderId="0" xfId="0" applyFont="1" applyBorder="1" applyAlignment="1">
      <alignment/>
    </xf>
    <xf numFmtId="1" fontId="13" fillId="0" borderId="19" xfId="0" applyFont="1" applyBorder="1" applyAlignment="1">
      <alignment horizontal="center"/>
    </xf>
    <xf numFmtId="1" fontId="4" fillId="0" borderId="45" xfId="0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13" fillId="0" borderId="23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1" fontId="4" fillId="0" borderId="54" xfId="0" applyFont="1" applyBorder="1" applyAlignment="1">
      <alignment horizontal="center"/>
    </xf>
    <xf numFmtId="1" fontId="0" fillId="0" borderId="31" xfId="0" applyBorder="1" applyAlignment="1">
      <alignment/>
    </xf>
    <xf numFmtId="43" fontId="3" fillId="0" borderId="54" xfId="0" applyNumberFormat="1" applyFont="1" applyBorder="1" applyAlignment="1">
      <alignment horizontal="center"/>
    </xf>
    <xf numFmtId="0" fontId="5" fillId="0" borderId="0" xfId="0" applyNumberFormat="1" applyFont="1" applyAlignment="1">
      <alignment vertical="center"/>
    </xf>
    <xf numFmtId="1" fontId="2" fillId="0" borderId="58" xfId="0" applyFont="1" applyBorder="1" applyAlignment="1">
      <alignment/>
    </xf>
    <xf numFmtId="44" fontId="2" fillId="0" borderId="58" xfId="58" applyFont="1" applyBorder="1" applyAlignment="1">
      <alignment/>
    </xf>
    <xf numFmtId="1" fontId="16" fillId="33" borderId="58" xfId="0" applyFont="1" applyFill="1" applyBorder="1" applyAlignment="1">
      <alignment horizontal="center"/>
    </xf>
    <xf numFmtId="1" fontId="16" fillId="33" borderId="58" xfId="0" applyFont="1" applyFill="1" applyBorder="1" applyAlignment="1">
      <alignment horizontal="center" wrapText="1"/>
    </xf>
    <xf numFmtId="1" fontId="13" fillId="0" borderId="0" xfId="0" applyFont="1" applyAlignment="1">
      <alignment/>
    </xf>
    <xf numFmtId="1" fontId="13" fillId="0" borderId="0" xfId="0" applyFont="1" applyAlignment="1">
      <alignment vertical="distributed"/>
    </xf>
    <xf numFmtId="1" fontId="3" fillId="0" borderId="0" xfId="0" applyFont="1" applyAlignment="1">
      <alignment vertical="center"/>
    </xf>
    <xf numFmtId="1" fontId="4" fillId="0" borderId="0" xfId="0" applyFont="1" applyAlignment="1">
      <alignment horizontal="right" vertical="distributed"/>
    </xf>
    <xf numFmtId="44" fontId="2" fillId="0" borderId="11" xfId="58" applyFont="1" applyBorder="1" applyAlignment="1">
      <alignment/>
    </xf>
    <xf numFmtId="44" fontId="4" fillId="0" borderId="52" xfId="58" applyFont="1" applyBorder="1" applyAlignment="1">
      <alignment horizontal="left" vertical="distributed"/>
    </xf>
    <xf numFmtId="44" fontId="2" fillId="0" borderId="59" xfId="58" applyFont="1" applyBorder="1" applyAlignment="1">
      <alignment/>
    </xf>
    <xf numFmtId="44" fontId="2" fillId="0" borderId="23" xfId="58" applyFont="1" applyBorder="1" applyAlignment="1">
      <alignment/>
    </xf>
    <xf numFmtId="44" fontId="4" fillId="0" borderId="47" xfId="58" applyFont="1" applyBorder="1" applyAlignment="1">
      <alignment horizontal="left" vertical="distributed"/>
    </xf>
    <xf numFmtId="44" fontId="2" fillId="0" borderId="11" xfId="58" applyFont="1" applyBorder="1" applyAlignment="1">
      <alignment horizontal="left" vertical="distributed"/>
    </xf>
    <xf numFmtId="44" fontId="2" fillId="0" borderId="58" xfId="58" applyFont="1" applyBorder="1" applyAlignment="1">
      <alignment horizontal="left" vertical="distributed"/>
    </xf>
    <xf numFmtId="44" fontId="4" fillId="0" borderId="45" xfId="58" applyFont="1" applyBorder="1" applyAlignment="1">
      <alignment horizontal="left" vertical="distributed"/>
    </xf>
    <xf numFmtId="43" fontId="17" fillId="0" borderId="13" xfId="0" applyNumberFormat="1" applyFont="1" applyBorder="1" applyAlignment="1">
      <alignment horizontal="center"/>
    </xf>
    <xf numFmtId="43" fontId="17" fillId="0" borderId="31" xfId="0" applyNumberFormat="1" applyFont="1" applyBorder="1" applyAlignment="1">
      <alignment horizontal="center"/>
    </xf>
    <xf numFmtId="43" fontId="17" fillId="0" borderId="60" xfId="0" applyNumberFormat="1" applyFont="1" applyBorder="1" applyAlignment="1">
      <alignment horizontal="center"/>
    </xf>
    <xf numFmtId="43" fontId="4" fillId="0" borderId="32" xfId="0" applyNumberFormat="1" applyFont="1" applyBorder="1" applyAlignment="1">
      <alignment/>
    </xf>
    <xf numFmtId="43" fontId="4" fillId="0" borderId="32" xfId="0" applyNumberFormat="1" applyFont="1" applyBorder="1" applyAlignment="1">
      <alignment horizontal="center"/>
    </xf>
    <xf numFmtId="49" fontId="13" fillId="0" borderId="48" xfId="58" applyNumberFormat="1" applyFont="1" applyBorder="1" applyAlignment="1">
      <alignment horizontal="center" vertical="distributed"/>
    </xf>
    <xf numFmtId="1" fontId="18" fillId="0" borderId="13" xfId="0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4" fontId="4" fillId="32" borderId="21" xfId="0" applyNumberFormat="1" applyFont="1" applyFill="1" applyBorder="1" applyAlignment="1">
      <alignment horizontal="center"/>
    </xf>
    <xf numFmtId="175" fontId="18" fillId="0" borderId="32" xfId="0" applyNumberFormat="1" applyFont="1" applyBorder="1" applyAlignment="1">
      <alignment horizontal="center"/>
    </xf>
    <xf numFmtId="175" fontId="18" fillId="32" borderId="32" xfId="0" applyNumberFormat="1" applyFont="1" applyFill="1" applyBorder="1" applyAlignment="1">
      <alignment horizontal="center"/>
    </xf>
    <xf numFmtId="177" fontId="18" fillId="32" borderId="32" xfId="0" applyNumberFormat="1" applyFont="1" applyFill="1" applyBorder="1" applyAlignment="1">
      <alignment horizontal="center"/>
    </xf>
    <xf numFmtId="1" fontId="2" fillId="0" borderId="32" xfId="0" applyFont="1" applyBorder="1" applyAlignment="1">
      <alignment/>
    </xf>
    <xf numFmtId="1" fontId="2" fillId="0" borderId="21" xfId="0" applyFont="1" applyBorder="1" applyAlignment="1">
      <alignment/>
    </xf>
    <xf numFmtId="1" fontId="2" fillId="0" borderId="31" xfId="0" applyFont="1" applyBorder="1" applyAlignment="1">
      <alignment/>
    </xf>
    <xf numFmtId="164" fontId="2" fillId="0" borderId="10" xfId="0" applyNumberFormat="1" applyFont="1" applyBorder="1" applyAlignment="1">
      <alignment horizontal="center" shrinkToFit="1"/>
    </xf>
    <xf numFmtId="49" fontId="2" fillId="0" borderId="16" xfId="0" applyNumberFormat="1" applyFont="1" applyBorder="1" applyAlignment="1">
      <alignment horizontal="left"/>
    </xf>
    <xf numFmtId="43" fontId="2" fillId="0" borderId="16" xfId="0" applyNumberFormat="1" applyFont="1" applyBorder="1" applyAlignment="1">
      <alignment horizontal="center"/>
    </xf>
    <xf numFmtId="41" fontId="2" fillId="0" borderId="16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1" fontId="0" fillId="0" borderId="16" xfId="0" applyBorder="1" applyAlignment="1">
      <alignment horizontal="center"/>
    </xf>
    <xf numFmtId="1" fontId="2" fillId="0" borderId="41" xfId="0" applyFont="1" applyBorder="1" applyAlignment="1">
      <alignment horizontal="right"/>
    </xf>
    <xf numFmtId="1" fontId="2" fillId="32" borderId="41" xfId="0" applyFont="1" applyFill="1" applyBorder="1" applyAlignment="1">
      <alignment horizontal="right"/>
    </xf>
    <xf numFmtId="1" fontId="2" fillId="0" borderId="0" xfId="0" applyFont="1" applyBorder="1" applyAlignment="1">
      <alignment horizontal="right"/>
    </xf>
    <xf numFmtId="1" fontId="4" fillId="0" borderId="61" xfId="0" applyFont="1" applyBorder="1" applyAlignment="1">
      <alignment horizontal="center"/>
    </xf>
    <xf numFmtId="1" fontId="4" fillId="0" borderId="17" xfId="0" applyFont="1" applyBorder="1" applyAlignment="1">
      <alignment horizontal="center"/>
    </xf>
    <xf numFmtId="44" fontId="4" fillId="32" borderId="51" xfId="58" applyFont="1" applyFill="1" applyBorder="1" applyAlignment="1">
      <alignment horizontal="center"/>
    </xf>
    <xf numFmtId="44" fontId="2" fillId="0" borderId="12" xfId="58" applyFont="1" applyBorder="1" applyAlignment="1">
      <alignment horizontal="center"/>
    </xf>
    <xf numFmtId="44" fontId="4" fillId="0" borderId="21" xfId="58" applyFont="1" applyBorder="1" applyAlignment="1">
      <alignment horizontal="center"/>
    </xf>
    <xf numFmtId="49" fontId="4" fillId="32" borderId="21" xfId="58" applyNumberFormat="1" applyFont="1" applyFill="1" applyBorder="1" applyAlignment="1">
      <alignment horizontal="center" vertical="center"/>
    </xf>
    <xf numFmtId="49" fontId="4" fillId="32" borderId="21" xfId="58" applyNumberFormat="1" applyFont="1" applyFill="1" applyBorder="1" applyAlignment="1">
      <alignment horizontal="center"/>
    </xf>
    <xf numFmtId="49" fontId="4" fillId="32" borderId="29" xfId="0" applyNumberFormat="1" applyFont="1" applyFill="1" applyBorder="1" applyAlignment="1">
      <alignment horizontal="center" vertical="center"/>
    </xf>
    <xf numFmtId="1" fontId="3" fillId="0" borderId="52" xfId="0" applyFont="1" applyBorder="1" applyAlignment="1">
      <alignment horizontal="center"/>
    </xf>
    <xf numFmtId="1" fontId="2" fillId="0" borderId="0" xfId="0" applyFont="1" applyAlignment="1">
      <alignment horizontal="left" vertical="distributed"/>
    </xf>
    <xf numFmtId="1" fontId="2" fillId="0" borderId="0" xfId="0" applyFont="1" applyAlignment="1">
      <alignment horizontal="left" vertical="distributed"/>
    </xf>
    <xf numFmtId="1" fontId="4" fillId="0" borderId="54" xfId="0" applyFont="1" applyBorder="1" applyAlignment="1">
      <alignment horizontal="center"/>
    </xf>
    <xf numFmtId="1" fontId="4" fillId="0" borderId="15" xfId="0" applyFont="1" applyBorder="1" applyAlignment="1">
      <alignment horizontal="center"/>
    </xf>
    <xf numFmtId="1" fontId="3" fillId="0" borderId="52" xfId="0" applyFont="1" applyBorder="1" applyAlignment="1">
      <alignment horizontal="center"/>
    </xf>
    <xf numFmtId="1" fontId="3" fillId="0" borderId="47" xfId="0" applyFont="1" applyBorder="1" applyAlignment="1">
      <alignment horizontal="center"/>
    </xf>
    <xf numFmtId="1" fontId="3" fillId="0" borderId="62" xfId="0" applyFont="1" applyBorder="1" applyAlignment="1">
      <alignment horizontal="center"/>
    </xf>
    <xf numFmtId="1" fontId="3" fillId="0" borderId="63" xfId="0" applyNumberFormat="1" applyFont="1" applyBorder="1" applyAlignment="1">
      <alignment horizontal="center" vertical="distributed"/>
    </xf>
    <xf numFmtId="1" fontId="0" fillId="0" borderId="63" xfId="0" applyBorder="1" applyAlignment="1">
      <alignment vertical="distributed"/>
    </xf>
    <xf numFmtId="1" fontId="0" fillId="0" borderId="64" xfId="0" applyBorder="1" applyAlignment="1">
      <alignment vertical="distributed"/>
    </xf>
    <xf numFmtId="1" fontId="3" fillId="0" borderId="52" xfId="0" applyFont="1" applyBorder="1" applyAlignment="1">
      <alignment horizontal="center" vertical="distributed"/>
    </xf>
    <xf numFmtId="1" fontId="0" fillId="0" borderId="47" xfId="0" applyBorder="1" applyAlignment="1">
      <alignment vertical="distributed"/>
    </xf>
    <xf numFmtId="1" fontId="0" fillId="0" borderId="62" xfId="0" applyBorder="1" applyAlignment="1">
      <alignment vertical="distributed"/>
    </xf>
    <xf numFmtId="1" fontId="2" fillId="0" borderId="0" xfId="0" applyFont="1" applyAlignment="1">
      <alignment vertical="distributed"/>
    </xf>
    <xf numFmtId="1" fontId="0" fillId="0" borderId="0" xfId="0" applyAlignment="1">
      <alignment vertical="distributed"/>
    </xf>
    <xf numFmtId="1" fontId="5" fillId="0" borderId="0" xfId="0" applyFont="1" applyAlignment="1">
      <alignment horizontal="center"/>
    </xf>
    <xf numFmtId="1" fontId="15" fillId="0" borderId="47" xfId="0" applyFont="1" applyBorder="1" applyAlignment="1">
      <alignment horizontal="center"/>
    </xf>
    <xf numFmtId="1" fontId="15" fillId="0" borderId="62" xfId="0" applyFont="1" applyBorder="1" applyAlignment="1">
      <alignment horizontal="center"/>
    </xf>
    <xf numFmtId="1" fontId="4" fillId="0" borderId="65" xfId="0" applyFont="1" applyBorder="1" applyAlignment="1">
      <alignment horizontal="center" vertical="distributed"/>
    </xf>
    <xf numFmtId="1" fontId="4" fillId="0" borderId="66" xfId="0" applyFont="1" applyBorder="1" applyAlignment="1">
      <alignment horizontal="center" vertical="distributed"/>
    </xf>
    <xf numFmtId="1" fontId="2" fillId="0" borderId="40" xfId="0" applyFont="1" applyBorder="1" applyAlignment="1">
      <alignment horizontal="center" vertical="distributed"/>
    </xf>
    <xf numFmtId="1" fontId="0" fillId="0" borderId="27" xfId="0" applyBorder="1" applyAlignment="1">
      <alignment horizontal="center" vertical="distributed"/>
    </xf>
    <xf numFmtId="1" fontId="3" fillId="0" borderId="26" xfId="0" applyFont="1" applyBorder="1" applyAlignment="1">
      <alignment horizontal="left" vertical="distributed"/>
    </xf>
    <xf numFmtId="1" fontId="3" fillId="0" borderId="37" xfId="0" applyFont="1" applyBorder="1" applyAlignment="1">
      <alignment horizontal="left" vertical="distributed"/>
    </xf>
    <xf numFmtId="1" fontId="3" fillId="0" borderId="50" xfId="0" applyFont="1" applyBorder="1" applyAlignment="1">
      <alignment horizontal="left" vertical="distributed"/>
    </xf>
    <xf numFmtId="1" fontId="3" fillId="0" borderId="29" xfId="0" applyFont="1" applyBorder="1" applyAlignment="1">
      <alignment horizontal="left" vertical="distributed"/>
    </xf>
    <xf numFmtId="1" fontId="3" fillId="0" borderId="51" xfId="0" applyFont="1" applyBorder="1" applyAlignment="1">
      <alignment horizontal="left" vertical="distributed"/>
    </xf>
    <xf numFmtId="1" fontId="3" fillId="0" borderId="55" xfId="0" applyFont="1" applyBorder="1" applyAlignment="1">
      <alignment horizontal="left" vertical="distributed"/>
    </xf>
    <xf numFmtId="1" fontId="3" fillId="0" borderId="26" xfId="0" applyFont="1" applyBorder="1" applyAlignment="1">
      <alignment horizontal="left" vertical="distributed"/>
    </xf>
    <xf numFmtId="1" fontId="3" fillId="0" borderId="37" xfId="0" applyFont="1" applyBorder="1" applyAlignment="1">
      <alignment horizontal="left" vertical="distributed"/>
    </xf>
    <xf numFmtId="1" fontId="3" fillId="0" borderId="51" xfId="0" applyFont="1" applyBorder="1" applyAlignment="1">
      <alignment horizontal="left" vertical="distributed"/>
    </xf>
    <xf numFmtId="1" fontId="3" fillId="0" borderId="55" xfId="0" applyFont="1" applyBorder="1" applyAlignment="1">
      <alignment horizontal="left" vertical="distributed"/>
    </xf>
    <xf numFmtId="1" fontId="4" fillId="0" borderId="26" xfId="0" applyFont="1" applyBorder="1" applyAlignment="1">
      <alignment horizontal="center" vertical="distributed"/>
    </xf>
    <xf numFmtId="1" fontId="4" fillId="0" borderId="37" xfId="0" applyFont="1" applyBorder="1" applyAlignment="1">
      <alignment horizontal="center" vertical="distributed"/>
    </xf>
    <xf numFmtId="1" fontId="4" fillId="0" borderId="50" xfId="0" applyFont="1" applyBorder="1" applyAlignment="1">
      <alignment horizontal="center" vertical="distributed"/>
    </xf>
    <xf numFmtId="1" fontId="4" fillId="0" borderId="29" xfId="0" applyFont="1" applyBorder="1" applyAlignment="1">
      <alignment horizontal="center" vertical="distributed"/>
    </xf>
    <xf numFmtId="1" fontId="4" fillId="0" borderId="51" xfId="0" applyFont="1" applyBorder="1" applyAlignment="1">
      <alignment horizontal="center" vertical="distributed"/>
    </xf>
    <xf numFmtId="1" fontId="4" fillId="0" borderId="55" xfId="0" applyFont="1" applyBorder="1" applyAlignment="1">
      <alignment horizontal="center" vertical="distributed"/>
    </xf>
    <xf numFmtId="49" fontId="2" fillId="0" borderId="11" xfId="0" applyNumberFormat="1" applyFont="1" applyBorder="1" applyAlignment="1">
      <alignment horizontal="left" vertical="distributed" wrapText="1"/>
    </xf>
    <xf numFmtId="1" fontId="0" fillId="0" borderId="12" xfId="0" applyBorder="1" applyAlignment="1">
      <alignment horizontal="left" vertical="distributed" wrapText="1"/>
    </xf>
    <xf numFmtId="1" fontId="3" fillId="0" borderId="25" xfId="0" applyFont="1" applyBorder="1" applyAlignment="1">
      <alignment horizontal="center"/>
    </xf>
    <xf numFmtId="1" fontId="3" fillId="0" borderId="41" xfId="0" applyFont="1" applyBorder="1" applyAlignment="1">
      <alignment horizontal="center"/>
    </xf>
    <xf numFmtId="1" fontId="3" fillId="0" borderId="55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88"/>
  <sheetViews>
    <sheetView tabSelected="1" zoomScale="125" zoomScaleNormal="125" zoomScalePageLayoutView="0" workbookViewId="0" topLeftCell="C1">
      <pane ySplit="12" topLeftCell="A13" activePane="bottomLeft" state="frozen"/>
      <selection pane="topLeft" activeCell="A1" sqref="A1"/>
      <selection pane="bottomLeft" activeCell="H202" sqref="H202"/>
    </sheetView>
  </sheetViews>
  <sheetFormatPr defaultColWidth="9.00390625" defaultRowHeight="12.75"/>
  <cols>
    <col min="1" max="1" width="2.75390625" style="108" customWidth="1"/>
    <col min="2" max="2" width="34.625" style="0" customWidth="1"/>
    <col min="3" max="3" width="15.75390625" style="0" customWidth="1"/>
    <col min="4" max="5" width="14.375" style="0" customWidth="1"/>
    <col min="6" max="6" width="16.00390625" style="0" customWidth="1"/>
    <col min="7" max="7" width="16.625" style="0" customWidth="1"/>
    <col min="8" max="8" width="15.625" style="0" customWidth="1"/>
    <col min="9" max="9" width="33.625" style="0" customWidth="1"/>
  </cols>
  <sheetData>
    <row r="1" ht="5.25" customHeight="1" thickBot="1"/>
    <row r="2" spans="2:9" ht="15.75">
      <c r="B2" s="397" t="s">
        <v>96</v>
      </c>
      <c r="C2" s="397"/>
      <c r="D2" s="397"/>
      <c r="E2" s="397"/>
      <c r="F2" s="397"/>
      <c r="G2" s="397"/>
      <c r="I2" s="167" t="s">
        <v>93</v>
      </c>
    </row>
    <row r="3" spans="2:9" ht="15.75">
      <c r="B3" s="1" t="s">
        <v>51</v>
      </c>
      <c r="C3" s="1"/>
      <c r="D3" s="68"/>
      <c r="E3" s="68"/>
      <c r="F3" s="68"/>
      <c r="G3" s="68"/>
      <c r="I3" s="361" t="s">
        <v>234</v>
      </c>
    </row>
    <row r="4" ht="13.5" thickBot="1">
      <c r="I4" s="362" t="s">
        <v>227</v>
      </c>
    </row>
    <row r="5" ht="12.75">
      <c r="I5" s="363"/>
    </row>
    <row r="6" spans="1:9" ht="29.25" customHeight="1" thickBot="1">
      <c r="A6" s="253"/>
      <c r="B6" s="151"/>
      <c r="C6" s="151"/>
      <c r="D6" s="151"/>
      <c r="E6" s="199"/>
      <c r="F6" s="200"/>
      <c r="G6" s="200"/>
      <c r="H6" s="151"/>
      <c r="I6" s="370" t="s">
        <v>11</v>
      </c>
    </row>
    <row r="7" spans="1:9" ht="22.5" customHeight="1">
      <c r="A7" s="384" t="s">
        <v>0</v>
      </c>
      <c r="B7" s="373"/>
      <c r="C7" s="374"/>
      <c r="D7" s="374"/>
      <c r="E7" s="374"/>
      <c r="F7" s="374"/>
      <c r="G7" s="400" t="s">
        <v>228</v>
      </c>
      <c r="H7" s="401"/>
      <c r="I7" s="152"/>
    </row>
    <row r="8" spans="1:9" ht="23.25" customHeight="1">
      <c r="A8" s="385"/>
      <c r="B8" s="117" t="s">
        <v>1</v>
      </c>
      <c r="C8" s="106" t="s">
        <v>233</v>
      </c>
      <c r="D8" s="106" t="s">
        <v>4</v>
      </c>
      <c r="E8" s="106" t="s">
        <v>5</v>
      </c>
      <c r="F8" s="106" t="s">
        <v>232</v>
      </c>
      <c r="G8" s="118" t="s">
        <v>6</v>
      </c>
      <c r="H8" s="118" t="s">
        <v>8</v>
      </c>
      <c r="I8" s="132" t="s">
        <v>231</v>
      </c>
    </row>
    <row r="9" spans="1:9" ht="12.75">
      <c r="A9" s="116"/>
      <c r="B9" s="106" t="s">
        <v>2</v>
      </c>
      <c r="C9" s="106" t="s">
        <v>229</v>
      </c>
      <c r="D9" s="236"/>
      <c r="E9" s="106"/>
      <c r="F9" s="106" t="s">
        <v>230</v>
      </c>
      <c r="G9" s="106" t="s">
        <v>7</v>
      </c>
      <c r="H9" s="106"/>
      <c r="I9" s="119" t="s">
        <v>135</v>
      </c>
    </row>
    <row r="10" spans="1:9" ht="12.75">
      <c r="A10" s="116"/>
      <c r="B10" s="106" t="s">
        <v>3</v>
      </c>
      <c r="C10" s="149" t="s">
        <v>79</v>
      </c>
      <c r="D10" s="149" t="s">
        <v>79</v>
      </c>
      <c r="E10" s="149" t="s">
        <v>79</v>
      </c>
      <c r="F10" s="149" t="s">
        <v>79</v>
      </c>
      <c r="G10" s="149" t="s">
        <v>79</v>
      </c>
      <c r="H10" s="106"/>
      <c r="I10" s="119" t="s">
        <v>63</v>
      </c>
    </row>
    <row r="11" spans="1:9" ht="13.5" thickBot="1">
      <c r="A11" s="116"/>
      <c r="B11" s="106"/>
      <c r="C11" s="150" t="s">
        <v>134</v>
      </c>
      <c r="D11" s="150" t="s">
        <v>134</v>
      </c>
      <c r="E11" s="150" t="s">
        <v>134</v>
      </c>
      <c r="F11" s="150" t="s">
        <v>134</v>
      </c>
      <c r="G11" s="150" t="s">
        <v>134</v>
      </c>
      <c r="H11" s="106"/>
      <c r="I11" s="119" t="s">
        <v>41</v>
      </c>
    </row>
    <row r="12" spans="1:9" s="18" customFormat="1" ht="13.5" thickBot="1">
      <c r="A12" s="252">
        <v>1</v>
      </c>
      <c r="B12" s="153">
        <v>2</v>
      </c>
      <c r="C12" s="153">
        <v>3</v>
      </c>
      <c r="D12" s="153">
        <v>4</v>
      </c>
      <c r="E12" s="153">
        <v>5</v>
      </c>
      <c r="F12" s="153">
        <v>6</v>
      </c>
      <c r="G12" s="153">
        <v>7</v>
      </c>
      <c r="H12" s="153">
        <v>8</v>
      </c>
      <c r="I12" s="154">
        <v>9</v>
      </c>
    </row>
    <row r="13" spans="1:9" s="18" customFormat="1" ht="15.75" thickBot="1">
      <c r="A13" s="252" t="s">
        <v>129</v>
      </c>
      <c r="B13" s="398" t="s">
        <v>130</v>
      </c>
      <c r="C13" s="398"/>
      <c r="D13" s="398"/>
      <c r="E13" s="398"/>
      <c r="F13" s="398"/>
      <c r="G13" s="398"/>
      <c r="H13" s="398"/>
      <c r="I13" s="399"/>
    </row>
    <row r="14" spans="1:9" ht="12.75">
      <c r="A14" s="329">
        <v>1</v>
      </c>
      <c r="B14" s="87" t="s">
        <v>59</v>
      </c>
      <c r="C14" s="171" t="s">
        <v>66</v>
      </c>
      <c r="D14" s="172" t="s">
        <v>171</v>
      </c>
      <c r="E14" s="172" t="s">
        <v>172</v>
      </c>
      <c r="F14" s="171" t="s">
        <v>173</v>
      </c>
      <c r="G14" s="173" t="s">
        <v>174</v>
      </c>
      <c r="H14" s="237" t="s">
        <v>67</v>
      </c>
      <c r="I14" s="156" t="s">
        <v>133</v>
      </c>
    </row>
    <row r="15" spans="1:10" ht="12.75">
      <c r="A15" s="258"/>
      <c r="B15" s="2"/>
      <c r="C15" s="157">
        <v>25493483.6</v>
      </c>
      <c r="D15" s="364">
        <v>6938245.51</v>
      </c>
      <c r="E15" s="124">
        <v>2044833.14</v>
      </c>
      <c r="F15" s="157">
        <f>C15+D15-E15</f>
        <v>30386895.97</v>
      </c>
      <c r="G15" s="158">
        <f>F15-H18</f>
        <v>30167329.24</v>
      </c>
      <c r="H15" s="137" t="s">
        <v>77</v>
      </c>
      <c r="I15" s="297">
        <v>12821.67</v>
      </c>
      <c r="J15" s="29"/>
    </row>
    <row r="16" spans="1:9" ht="12.75">
      <c r="A16" s="258"/>
      <c r="B16" s="2"/>
      <c r="C16" s="134"/>
      <c r="D16" s="155"/>
      <c r="E16" s="155"/>
      <c r="F16" s="134"/>
      <c r="G16" s="228"/>
      <c r="H16" s="138" t="s">
        <v>97</v>
      </c>
      <c r="I16" s="196"/>
    </row>
    <row r="17" spans="1:9" ht="12.75">
      <c r="A17" s="116"/>
      <c r="B17" s="87" t="s">
        <v>82</v>
      </c>
      <c r="C17" s="134"/>
      <c r="D17" s="134"/>
      <c r="E17" s="134"/>
      <c r="F17" s="171" t="s">
        <v>132</v>
      </c>
      <c r="G17" s="171" t="s">
        <v>132</v>
      </c>
      <c r="H17" s="139" t="s">
        <v>78</v>
      </c>
      <c r="I17" s="156" t="s">
        <v>221</v>
      </c>
    </row>
    <row r="18" spans="1:9" ht="12.75">
      <c r="A18" s="258"/>
      <c r="B18" s="87" t="s">
        <v>131</v>
      </c>
      <c r="C18" s="134" t="s">
        <v>38</v>
      </c>
      <c r="D18" s="134" t="s">
        <v>38</v>
      </c>
      <c r="E18" s="134" t="s">
        <v>38</v>
      </c>
      <c r="F18" s="124">
        <v>1374544.2</v>
      </c>
      <c r="G18" s="157">
        <v>1374544.2</v>
      </c>
      <c r="H18" s="283">
        <v>219566.73</v>
      </c>
      <c r="I18" s="161">
        <v>64847.27</v>
      </c>
    </row>
    <row r="19" spans="1:9" ht="12.75">
      <c r="A19" s="116"/>
      <c r="B19" s="155"/>
      <c r="C19" s="155"/>
      <c r="D19" s="155"/>
      <c r="E19" s="155"/>
      <c r="F19" s="155"/>
      <c r="G19" s="159"/>
      <c r="H19" s="201" t="s">
        <v>136</v>
      </c>
      <c r="I19" s="160" t="s">
        <v>215</v>
      </c>
    </row>
    <row r="20" spans="1:9" ht="12.75">
      <c r="A20" s="116"/>
      <c r="B20" s="155"/>
      <c r="C20" s="155"/>
      <c r="D20" s="155"/>
      <c r="E20" s="155"/>
      <c r="F20" s="155"/>
      <c r="G20" s="159"/>
      <c r="H20" s="162"/>
      <c r="I20" s="295">
        <v>40663.31</v>
      </c>
    </row>
    <row r="21" spans="1:9" ht="12.75">
      <c r="A21" s="116"/>
      <c r="B21" s="155"/>
      <c r="C21" s="155"/>
      <c r="D21" s="155"/>
      <c r="E21" s="155"/>
      <c r="F21" s="155"/>
      <c r="G21" s="159"/>
      <c r="H21" s="159"/>
      <c r="I21" s="164" t="s">
        <v>220</v>
      </c>
    </row>
    <row r="22" spans="1:9" ht="13.5" thickBot="1">
      <c r="A22" s="255"/>
      <c r="B22" s="165"/>
      <c r="C22" s="165"/>
      <c r="D22" s="165"/>
      <c r="E22" s="165"/>
      <c r="F22" s="165"/>
      <c r="G22" s="166"/>
      <c r="H22" s="166"/>
      <c r="I22" s="296">
        <v>386842.34</v>
      </c>
    </row>
    <row r="23" spans="1:9" ht="12.75">
      <c r="A23" s="404" t="s">
        <v>9</v>
      </c>
      <c r="B23" s="405"/>
      <c r="C23" s="10"/>
      <c r="D23" s="10"/>
      <c r="E23" s="10"/>
      <c r="F23" s="10"/>
      <c r="G23" s="74"/>
      <c r="H23" s="76"/>
      <c r="I23" s="189"/>
    </row>
    <row r="24" spans="1:9" ht="12.75">
      <c r="A24" s="406"/>
      <c r="B24" s="407"/>
      <c r="C24" s="358" t="str">
        <f>C14</f>
        <v>346,4184 ha</v>
      </c>
      <c r="D24" s="358" t="str">
        <f>D14</f>
        <v>15,1611 ha</v>
      </c>
      <c r="E24" s="358" t="str">
        <f>E14</f>
        <v>19,1547 ha</v>
      </c>
      <c r="F24" s="358" t="str">
        <f>F14</f>
        <v>342,3311 ha</v>
      </c>
      <c r="G24" s="359" t="str">
        <f>G14</f>
        <v>340,2649 ha</v>
      </c>
      <c r="H24" s="360" t="s">
        <v>97</v>
      </c>
      <c r="I24" s="202"/>
    </row>
    <row r="25" spans="1:9" ht="13.5" thickBot="1">
      <c r="A25" s="408"/>
      <c r="B25" s="409"/>
      <c r="C25" s="356">
        <f>SUM(C15)</f>
        <v>25493483.6</v>
      </c>
      <c r="D25" s="356">
        <f>SUM(D15)</f>
        <v>6938245.51</v>
      </c>
      <c r="E25" s="356">
        <f>SUM(E15)</f>
        <v>2044833.14</v>
      </c>
      <c r="F25" s="356">
        <f>SUM(F15)</f>
        <v>30386895.97</v>
      </c>
      <c r="G25" s="357">
        <f>G15</f>
        <v>30167329.24</v>
      </c>
      <c r="H25" s="375">
        <f>H18</f>
        <v>219566.73</v>
      </c>
      <c r="I25" s="378" t="s">
        <v>270</v>
      </c>
    </row>
    <row r="26" spans="1:9" ht="12.75">
      <c r="A26" s="258"/>
      <c r="B26" s="16"/>
      <c r="C26" s="16"/>
      <c r="D26" s="16"/>
      <c r="E26" s="16"/>
      <c r="F26" s="16"/>
      <c r="G26" s="53"/>
      <c r="H26" s="16"/>
      <c r="I26" s="82"/>
    </row>
    <row r="27" spans="1:9" ht="12.75">
      <c r="A27" s="254">
        <v>2</v>
      </c>
      <c r="B27" s="88" t="s">
        <v>60</v>
      </c>
      <c r="C27" s="3"/>
      <c r="D27" s="3"/>
      <c r="E27" s="3"/>
      <c r="F27" s="3"/>
      <c r="G27" s="3"/>
      <c r="H27" s="2"/>
      <c r="I27" s="285"/>
    </row>
    <row r="28" spans="1:9" ht="12.75">
      <c r="A28" s="258"/>
      <c r="B28" s="2"/>
      <c r="C28" s="2"/>
      <c r="D28" s="2"/>
      <c r="E28" s="13"/>
      <c r="F28" s="2"/>
      <c r="G28" s="2"/>
      <c r="H28" s="2"/>
      <c r="I28" s="287"/>
    </row>
    <row r="29" spans="1:9" ht="12.75">
      <c r="A29" s="258"/>
      <c r="B29" s="9"/>
      <c r="C29" s="176" t="s">
        <v>252</v>
      </c>
      <c r="D29" s="122"/>
      <c r="E29" s="175" t="s">
        <v>253</v>
      </c>
      <c r="F29" s="176" t="s">
        <v>256</v>
      </c>
      <c r="G29" s="177" t="s">
        <v>257</v>
      </c>
      <c r="H29" s="133" t="s">
        <v>65</v>
      </c>
      <c r="I29" s="77" t="s">
        <v>222</v>
      </c>
    </row>
    <row r="30" spans="1:9" ht="12.75">
      <c r="A30" s="258"/>
      <c r="B30" s="3" t="s">
        <v>46</v>
      </c>
      <c r="C30" s="11">
        <v>1443057.5</v>
      </c>
      <c r="D30" s="35">
        <v>0</v>
      </c>
      <c r="E30" s="11">
        <v>168630.97</v>
      </c>
      <c r="F30" s="11">
        <f>C30-E30</f>
        <v>1274426.53</v>
      </c>
      <c r="G30" s="11">
        <v>678229.06</v>
      </c>
      <c r="H30" s="134" t="s">
        <v>237</v>
      </c>
      <c r="I30" s="77" t="s">
        <v>223</v>
      </c>
    </row>
    <row r="31" spans="1:9" ht="12.75">
      <c r="A31" s="258"/>
      <c r="B31" s="47"/>
      <c r="C31" s="89"/>
      <c r="D31" s="54"/>
      <c r="E31" s="90"/>
      <c r="F31" s="89"/>
      <c r="G31" s="90"/>
      <c r="H31" s="376">
        <v>596197.47</v>
      </c>
      <c r="I31" s="286">
        <v>85616.1</v>
      </c>
    </row>
    <row r="32" spans="1:9" ht="15">
      <c r="A32" s="258"/>
      <c r="B32" s="9"/>
      <c r="C32" s="177" t="s">
        <v>255</v>
      </c>
      <c r="D32" s="177" t="s">
        <v>254</v>
      </c>
      <c r="E32" s="181"/>
      <c r="F32" s="177" t="s">
        <v>258</v>
      </c>
      <c r="G32" s="177" t="s">
        <v>258</v>
      </c>
      <c r="H32" s="7"/>
      <c r="I32" s="77" t="s">
        <v>142</v>
      </c>
    </row>
    <row r="33" spans="1:9" ht="12.75">
      <c r="A33" s="258"/>
      <c r="B33" s="3" t="s">
        <v>47</v>
      </c>
      <c r="C33" s="11">
        <v>20628526.65</v>
      </c>
      <c r="D33" s="11">
        <v>196240.38</v>
      </c>
      <c r="E33" s="33" t="s">
        <v>45</v>
      </c>
      <c r="F33" s="11">
        <f>C33+D33</f>
        <v>20824767.029999997</v>
      </c>
      <c r="G33" s="11">
        <v>20824767.03</v>
      </c>
      <c r="H33" s="134" t="s">
        <v>38</v>
      </c>
      <c r="I33" s="77" t="s">
        <v>137</v>
      </c>
    </row>
    <row r="34" spans="1:9" ht="12.75">
      <c r="A34" s="258"/>
      <c r="B34" s="47"/>
      <c r="C34" s="91"/>
      <c r="D34" s="136"/>
      <c r="E34" s="90"/>
      <c r="F34" s="91"/>
      <c r="G34" s="90"/>
      <c r="H34" s="134"/>
      <c r="I34" s="284">
        <v>148164.18</v>
      </c>
    </row>
    <row r="35" spans="1:9" ht="12.75">
      <c r="A35" s="258"/>
      <c r="B35" s="9"/>
      <c r="C35" s="177" t="s">
        <v>259</v>
      </c>
      <c r="D35" s="123"/>
      <c r="E35" s="123"/>
      <c r="F35" s="177" t="s">
        <v>259</v>
      </c>
      <c r="G35" s="177" t="s">
        <v>259</v>
      </c>
      <c r="H35" s="133"/>
      <c r="I35" s="402" t="s">
        <v>224</v>
      </c>
    </row>
    <row r="36" spans="1:9" ht="12.75">
      <c r="A36" s="258"/>
      <c r="B36" s="3" t="s">
        <v>138</v>
      </c>
      <c r="C36" s="11">
        <v>768890.94</v>
      </c>
      <c r="D36" s="33">
        <v>0</v>
      </c>
      <c r="E36" s="33">
        <v>0</v>
      </c>
      <c r="F36" s="11">
        <v>768890.94</v>
      </c>
      <c r="G36" s="11">
        <v>768890.94</v>
      </c>
      <c r="H36" s="134" t="s">
        <v>38</v>
      </c>
      <c r="I36" s="403"/>
    </row>
    <row r="37" spans="1:9" ht="12" customHeight="1">
      <c r="A37" s="258"/>
      <c r="B37" s="47"/>
      <c r="C37" s="91"/>
      <c r="D37" s="34"/>
      <c r="E37" s="34"/>
      <c r="F37" s="91"/>
      <c r="G37" s="90"/>
      <c r="H37" s="105"/>
      <c r="I37" s="289">
        <v>195</v>
      </c>
    </row>
    <row r="38" spans="1:9" ht="14.25" customHeight="1" hidden="1">
      <c r="A38" s="258"/>
      <c r="B38" s="2"/>
      <c r="C38" s="36"/>
      <c r="D38" s="33"/>
      <c r="E38" s="35"/>
      <c r="F38" s="36"/>
      <c r="G38" s="13"/>
      <c r="H38" s="134"/>
      <c r="I38" s="127"/>
    </row>
    <row r="39" spans="1:9" ht="11.25" customHeight="1" hidden="1">
      <c r="A39" s="258"/>
      <c r="B39" s="3"/>
      <c r="C39" s="33"/>
      <c r="D39" s="33"/>
      <c r="E39" s="33"/>
      <c r="F39" s="33"/>
      <c r="G39" s="33"/>
      <c r="H39" s="134"/>
      <c r="I39" s="127"/>
    </row>
    <row r="40" spans="1:9" ht="12.75">
      <c r="A40" s="258"/>
      <c r="B40" s="3"/>
      <c r="C40" s="36"/>
      <c r="D40" s="33"/>
      <c r="E40" s="35"/>
      <c r="F40" s="36"/>
      <c r="G40" s="13"/>
      <c r="H40" s="134"/>
      <c r="I40" s="127" t="s">
        <v>225</v>
      </c>
    </row>
    <row r="41" spans="1:9" ht="15">
      <c r="A41" s="258"/>
      <c r="B41" s="2"/>
      <c r="C41" s="178" t="s">
        <v>260</v>
      </c>
      <c r="D41" s="148" t="s">
        <v>261</v>
      </c>
      <c r="E41" s="290" t="s">
        <v>262</v>
      </c>
      <c r="F41" s="178" t="s">
        <v>263</v>
      </c>
      <c r="G41" s="178" t="s">
        <v>263</v>
      </c>
      <c r="H41" s="134"/>
      <c r="I41" s="127" t="s">
        <v>226</v>
      </c>
    </row>
    <row r="42" spans="1:9" ht="12.75">
      <c r="A42" s="258"/>
      <c r="B42" s="3" t="s">
        <v>49</v>
      </c>
      <c r="C42" s="11">
        <v>3219075.68</v>
      </c>
      <c r="D42" s="11">
        <v>567534.22</v>
      </c>
      <c r="E42" s="11">
        <v>17109.59</v>
      </c>
      <c r="F42" s="11">
        <f>C42+D42-E42</f>
        <v>3769500.3100000005</v>
      </c>
      <c r="G42" s="11">
        <f>F42</f>
        <v>3769500.3100000005</v>
      </c>
      <c r="H42" s="134" t="s">
        <v>38</v>
      </c>
      <c r="I42" s="288">
        <v>25662.15</v>
      </c>
    </row>
    <row r="43" spans="1:9" ht="6.75" customHeight="1" thickBot="1">
      <c r="A43" s="258"/>
      <c r="B43" s="2"/>
      <c r="C43" s="2"/>
      <c r="D43" s="31"/>
      <c r="E43" s="2"/>
      <c r="F43" s="2"/>
      <c r="G43" s="2"/>
      <c r="H43" s="155"/>
      <c r="I43" s="221"/>
    </row>
    <row r="44" spans="1:9" ht="12.75">
      <c r="A44" s="410" t="s">
        <v>10</v>
      </c>
      <c r="B44" s="411"/>
      <c r="C44" s="355" t="s">
        <v>264</v>
      </c>
      <c r="D44" s="355" t="s">
        <v>265</v>
      </c>
      <c r="E44" s="355" t="s">
        <v>261</v>
      </c>
      <c r="F44" s="355" t="s">
        <v>266</v>
      </c>
      <c r="G44" s="355" t="s">
        <v>267</v>
      </c>
      <c r="H44" s="355" t="s">
        <v>268</v>
      </c>
      <c r="I44" s="80"/>
    </row>
    <row r="45" spans="1:9" ht="13.5" thickBot="1">
      <c r="A45" s="412"/>
      <c r="B45" s="413"/>
      <c r="C45" s="28">
        <f>C30+C33+C36+C42</f>
        <v>26059550.77</v>
      </c>
      <c r="D45" s="28">
        <f>D33+D42</f>
        <v>763774.6</v>
      </c>
      <c r="E45" s="28">
        <f>SUM(E30,E33,E42)</f>
        <v>185740.56</v>
      </c>
      <c r="F45" s="28">
        <f>F30+F33+F36+F42</f>
        <v>26637584.810000002</v>
      </c>
      <c r="G45" s="28">
        <f>G30+G33+G36+G42</f>
        <v>26041387.340000004</v>
      </c>
      <c r="H45" s="377">
        <f>H31</f>
        <v>596197.47</v>
      </c>
      <c r="I45" s="379" t="s">
        <v>271</v>
      </c>
    </row>
    <row r="46" spans="4:9" ht="12.75">
      <c r="D46" s="30"/>
      <c r="E46" s="30"/>
      <c r="G46" s="244"/>
      <c r="H46" s="330"/>
      <c r="I46" s="85"/>
    </row>
    <row r="47" ht="18.75" customHeight="1">
      <c r="I47" s="81"/>
    </row>
    <row r="48" ht="13.5" thickBot="1">
      <c r="I48" s="371" t="s">
        <v>12</v>
      </c>
    </row>
    <row r="49" spans="1:9" s="18" customFormat="1" ht="13.5" thickBot="1">
      <c r="A49" s="259">
        <v>1</v>
      </c>
      <c r="B49" s="121">
        <v>2</v>
      </c>
      <c r="C49" s="121">
        <v>6</v>
      </c>
      <c r="D49" s="121">
        <v>4</v>
      </c>
      <c r="E49" s="121">
        <v>5</v>
      </c>
      <c r="F49" s="121">
        <v>6</v>
      </c>
      <c r="G49" s="121">
        <v>7</v>
      </c>
      <c r="H49" s="121">
        <v>8</v>
      </c>
      <c r="I49" s="238">
        <v>9</v>
      </c>
    </row>
    <row r="50" spans="1:9" ht="1.5" customHeight="1">
      <c r="A50" s="260"/>
      <c r="B50" s="120"/>
      <c r="C50" s="27"/>
      <c r="D50" s="27"/>
      <c r="E50" s="27"/>
      <c r="F50" s="27"/>
      <c r="G50" s="27"/>
      <c r="H50" s="66"/>
      <c r="I50" s="77"/>
    </row>
    <row r="51" spans="1:9" ht="12.75">
      <c r="A51" s="261">
        <v>3</v>
      </c>
      <c r="B51" s="92" t="s">
        <v>61</v>
      </c>
      <c r="C51" s="27"/>
      <c r="D51" s="27"/>
      <c r="E51" s="26"/>
      <c r="F51" s="27"/>
      <c r="G51" s="52"/>
      <c r="H51" s="66"/>
      <c r="I51" s="77"/>
    </row>
    <row r="52" spans="1:9" ht="12.75">
      <c r="A52" s="262"/>
      <c r="B52" s="92" t="s">
        <v>13</v>
      </c>
      <c r="C52" s="27"/>
      <c r="D52" s="27"/>
      <c r="E52" s="26"/>
      <c r="F52" s="27"/>
      <c r="G52" s="27"/>
      <c r="H52" s="66"/>
      <c r="I52" s="77"/>
    </row>
    <row r="53" spans="1:9" ht="3" customHeight="1" thickBot="1">
      <c r="A53" s="262"/>
      <c r="B53" s="93"/>
      <c r="C53" s="109"/>
      <c r="D53" s="109"/>
      <c r="E53" s="110"/>
      <c r="F53" s="109"/>
      <c r="G53" s="109"/>
      <c r="H53" s="69"/>
      <c r="I53" s="77"/>
    </row>
    <row r="54" spans="1:9" ht="12.75">
      <c r="A54" s="262"/>
      <c r="B54" s="96" t="s">
        <v>139</v>
      </c>
      <c r="C54" s="180" t="s">
        <v>69</v>
      </c>
      <c r="D54" s="180" t="s">
        <v>98</v>
      </c>
      <c r="E54" s="46">
        <v>0</v>
      </c>
      <c r="F54" s="180" t="s">
        <v>99</v>
      </c>
      <c r="G54" s="180" t="s">
        <v>99</v>
      </c>
      <c r="H54" s="134"/>
      <c r="I54" s="77" t="s">
        <v>38</v>
      </c>
    </row>
    <row r="55" spans="1:9" ht="12.75">
      <c r="A55" s="262"/>
      <c r="B55" s="96" t="s">
        <v>14</v>
      </c>
      <c r="C55" s="11">
        <v>7462979.17</v>
      </c>
      <c r="D55" s="35">
        <v>6607.26</v>
      </c>
      <c r="E55" s="33"/>
      <c r="F55" s="11">
        <f>C55+D55</f>
        <v>7469586.43</v>
      </c>
      <c r="G55" s="11">
        <f>C55+D55</f>
        <v>7469586.43</v>
      </c>
      <c r="H55" s="134" t="s">
        <v>38</v>
      </c>
      <c r="I55" s="285"/>
    </row>
    <row r="56" spans="1:9" ht="3" customHeight="1">
      <c r="A56" s="262"/>
      <c r="B56" s="97"/>
      <c r="C56" s="17"/>
      <c r="D56" s="17"/>
      <c r="E56" s="8"/>
      <c r="F56" s="17"/>
      <c r="G56" s="17"/>
      <c r="H56" s="105"/>
      <c r="I56" s="77"/>
    </row>
    <row r="57" spans="1:9" ht="22.5" customHeight="1">
      <c r="A57" s="262"/>
      <c r="B57" s="95" t="s">
        <v>91</v>
      </c>
      <c r="C57" s="176" t="s">
        <v>68</v>
      </c>
      <c r="D57" s="182" t="s">
        <v>100</v>
      </c>
      <c r="E57" s="32">
        <v>0</v>
      </c>
      <c r="F57" s="176" t="s">
        <v>101</v>
      </c>
      <c r="G57" s="176" t="s">
        <v>101</v>
      </c>
      <c r="H57" s="133"/>
      <c r="I57" s="292" t="s">
        <v>269</v>
      </c>
    </row>
    <row r="58" spans="1:9" ht="12.75">
      <c r="A58" s="262"/>
      <c r="B58" s="230" t="s">
        <v>92</v>
      </c>
      <c r="C58" s="11">
        <v>16600105.02</v>
      </c>
      <c r="D58" s="11">
        <v>4570376.97</v>
      </c>
      <c r="E58" s="33">
        <v>0</v>
      </c>
      <c r="F58" s="11">
        <f>C58+D58</f>
        <v>21170481.99</v>
      </c>
      <c r="G58" s="11">
        <f>C58+D58</f>
        <v>21170481.99</v>
      </c>
      <c r="H58" s="134" t="s">
        <v>38</v>
      </c>
      <c r="I58" s="294">
        <v>85084.23</v>
      </c>
    </row>
    <row r="59" spans="1:9" ht="12.75">
      <c r="A59" s="262"/>
      <c r="B59" s="230"/>
      <c r="C59" s="11"/>
      <c r="D59" s="11"/>
      <c r="E59" s="33"/>
      <c r="F59" s="11"/>
      <c r="G59" s="11"/>
      <c r="H59" s="134"/>
      <c r="I59" s="131" t="s">
        <v>143</v>
      </c>
    </row>
    <row r="60" spans="1:9" ht="12.75">
      <c r="A60" s="262"/>
      <c r="B60" s="230"/>
      <c r="C60" s="11"/>
      <c r="D60" s="11"/>
      <c r="E60" s="33"/>
      <c r="F60" s="11"/>
      <c r="G60" s="11"/>
      <c r="H60" s="134"/>
      <c r="I60" s="294">
        <v>600</v>
      </c>
    </row>
    <row r="61" spans="1:9" ht="3" customHeight="1">
      <c r="A61" s="262"/>
      <c r="B61" s="97"/>
      <c r="C61" s="17"/>
      <c r="D61" s="17"/>
      <c r="E61" s="34"/>
      <c r="F61" s="17"/>
      <c r="G61" s="17"/>
      <c r="H61" s="105"/>
      <c r="I61" s="78"/>
    </row>
    <row r="62" spans="1:9" ht="15">
      <c r="A62" s="262"/>
      <c r="B62" s="95" t="s">
        <v>250</v>
      </c>
      <c r="C62" s="204" t="s">
        <v>276</v>
      </c>
      <c r="D62" s="203" t="s">
        <v>277</v>
      </c>
      <c r="E62" s="32">
        <v>0</v>
      </c>
      <c r="F62" s="204" t="s">
        <v>278</v>
      </c>
      <c r="G62" s="204" t="s">
        <v>278</v>
      </c>
      <c r="H62" s="133"/>
      <c r="I62" s="77"/>
    </row>
    <row r="63" spans="1:9" ht="12.75">
      <c r="A63" s="262"/>
      <c r="B63" s="98"/>
      <c r="C63" s="33">
        <v>3063352.75</v>
      </c>
      <c r="D63" s="11">
        <v>103678.57</v>
      </c>
      <c r="E63" s="33">
        <v>0</v>
      </c>
      <c r="F63" s="33">
        <f>C63+D63</f>
        <v>3167031.32</v>
      </c>
      <c r="G63" s="33">
        <v>3167031.32</v>
      </c>
      <c r="H63" s="134" t="s">
        <v>38</v>
      </c>
      <c r="I63" s="131"/>
    </row>
    <row r="64" spans="1:9" ht="3" customHeight="1">
      <c r="A64" s="262"/>
      <c r="B64" s="99"/>
      <c r="D64" s="170"/>
      <c r="E64" s="34"/>
      <c r="H64" s="105"/>
      <c r="I64" s="77"/>
    </row>
    <row r="65" spans="1:9" ht="15">
      <c r="A65" s="262"/>
      <c r="B65" s="100" t="s">
        <v>251</v>
      </c>
      <c r="C65" s="174" t="s">
        <v>238</v>
      </c>
      <c r="D65" s="181" t="s">
        <v>239</v>
      </c>
      <c r="E65" s="32">
        <v>0</v>
      </c>
      <c r="F65" s="174" t="s">
        <v>240</v>
      </c>
      <c r="G65" s="174" t="s">
        <v>240</v>
      </c>
      <c r="H65" s="133"/>
      <c r="I65" s="77"/>
    </row>
    <row r="66" spans="1:9" ht="12.75">
      <c r="A66" s="262"/>
      <c r="B66" s="101"/>
      <c r="C66" s="11">
        <v>523398.79</v>
      </c>
      <c r="D66" s="33">
        <v>70587.19</v>
      </c>
      <c r="E66" s="33">
        <v>0</v>
      </c>
      <c r="F66" s="11">
        <f>C66+D66</f>
        <v>593985.98</v>
      </c>
      <c r="G66" s="11">
        <f>C66+D66</f>
        <v>593985.98</v>
      </c>
      <c r="H66" s="134" t="s">
        <v>38</v>
      </c>
      <c r="I66" s="77"/>
    </row>
    <row r="67" spans="1:9" ht="3.75" customHeight="1">
      <c r="A67" s="262"/>
      <c r="B67" s="102"/>
      <c r="C67" s="17"/>
      <c r="D67" s="6"/>
      <c r="E67" s="34"/>
      <c r="F67" s="17"/>
      <c r="G67" s="17"/>
      <c r="H67" s="105"/>
      <c r="I67" s="77"/>
    </row>
    <row r="68" spans="1:9" ht="12.75">
      <c r="A68" s="262"/>
      <c r="B68" s="100" t="s">
        <v>15</v>
      </c>
      <c r="C68" s="176" t="s">
        <v>70</v>
      </c>
      <c r="D68" s="182" t="s">
        <v>102</v>
      </c>
      <c r="E68" s="94">
        <v>0</v>
      </c>
      <c r="F68" s="176" t="s">
        <v>103</v>
      </c>
      <c r="G68" s="176" t="s">
        <v>103</v>
      </c>
      <c r="H68" s="133"/>
      <c r="I68" s="77"/>
    </row>
    <row r="69" spans="1:9" ht="12.75">
      <c r="A69" s="262"/>
      <c r="B69" s="101"/>
      <c r="C69" s="72">
        <v>8135221.84</v>
      </c>
      <c r="D69" s="75">
        <v>1011208.69</v>
      </c>
      <c r="E69" s="75">
        <v>0</v>
      </c>
      <c r="F69" s="72">
        <f>C69+D69</f>
        <v>9146430.53</v>
      </c>
      <c r="G69" s="72">
        <f>C69+D69</f>
        <v>9146430.53</v>
      </c>
      <c r="H69" s="134" t="s">
        <v>38</v>
      </c>
      <c r="I69" s="77"/>
    </row>
    <row r="70" spans="1:9" ht="3" customHeight="1">
      <c r="A70" s="262"/>
      <c r="B70" s="102"/>
      <c r="C70" s="17"/>
      <c r="D70" s="17"/>
      <c r="E70" s="34"/>
      <c r="F70" s="17"/>
      <c r="G70" s="17"/>
      <c r="H70" s="105"/>
      <c r="I70" s="77"/>
    </row>
    <row r="71" spans="1:9" ht="12.75">
      <c r="A71" s="262"/>
      <c r="B71" s="103" t="s">
        <v>71</v>
      </c>
      <c r="C71" s="178" t="s">
        <v>259</v>
      </c>
      <c r="D71" s="178"/>
      <c r="E71" s="33"/>
      <c r="F71" s="178" t="s">
        <v>259</v>
      </c>
      <c r="G71" s="178" t="s">
        <v>259</v>
      </c>
      <c r="H71" s="191"/>
      <c r="I71" s="77" t="s">
        <v>38</v>
      </c>
    </row>
    <row r="72" spans="1:9" ht="12.75">
      <c r="A72" s="262"/>
      <c r="B72" s="103" t="s">
        <v>72</v>
      </c>
      <c r="C72" s="11">
        <v>525803.91</v>
      </c>
      <c r="D72" s="33">
        <v>0</v>
      </c>
      <c r="E72" s="33">
        <v>0</v>
      </c>
      <c r="F72" s="11">
        <v>525803.91</v>
      </c>
      <c r="G72" s="11">
        <v>525803.91</v>
      </c>
      <c r="H72" s="191" t="s">
        <v>38</v>
      </c>
      <c r="I72" s="77"/>
    </row>
    <row r="73" spans="1:9" ht="3.75" customHeight="1">
      <c r="A73" s="256"/>
      <c r="B73" s="14"/>
      <c r="C73" s="198"/>
      <c r="D73" s="2"/>
      <c r="E73" s="33"/>
      <c r="F73" s="198"/>
      <c r="G73" s="198"/>
      <c r="H73" s="191"/>
      <c r="I73" s="77"/>
    </row>
    <row r="74" spans="1:9" ht="12.75">
      <c r="A74" s="266"/>
      <c r="B74" s="100" t="s">
        <v>62</v>
      </c>
      <c r="C74" s="177" t="s">
        <v>80</v>
      </c>
      <c r="D74" s="32">
        <v>0</v>
      </c>
      <c r="E74" s="32"/>
      <c r="F74" s="177" t="s">
        <v>80</v>
      </c>
      <c r="G74" s="177" t="s">
        <v>80</v>
      </c>
      <c r="H74" s="133"/>
      <c r="I74" s="77"/>
    </row>
    <row r="75" spans="1:9" ht="12.75">
      <c r="A75" s="266"/>
      <c r="B75" s="103"/>
      <c r="C75" s="11">
        <v>16432.69</v>
      </c>
      <c r="D75" s="33">
        <v>0</v>
      </c>
      <c r="E75" s="33">
        <v>0</v>
      </c>
      <c r="F75" s="11">
        <v>16432.69</v>
      </c>
      <c r="G75" s="11">
        <v>16432.69</v>
      </c>
      <c r="H75" s="191" t="s">
        <v>38</v>
      </c>
      <c r="I75" s="77"/>
    </row>
    <row r="76" spans="1:9" ht="3.75" customHeight="1">
      <c r="A76" s="291"/>
      <c r="B76" s="14"/>
      <c r="C76" s="198"/>
      <c r="D76" s="2"/>
      <c r="E76" s="169"/>
      <c r="F76" s="198"/>
      <c r="G76" s="198"/>
      <c r="H76" s="191"/>
      <c r="I76" s="77"/>
    </row>
    <row r="77" spans="1:9" ht="15">
      <c r="A77" s="262"/>
      <c r="B77" s="100" t="s">
        <v>16</v>
      </c>
      <c r="C77" s="181" t="s">
        <v>38</v>
      </c>
      <c r="D77" s="181" t="s">
        <v>38</v>
      </c>
      <c r="E77" s="181"/>
      <c r="F77" s="181" t="s">
        <v>38</v>
      </c>
      <c r="G77" s="181" t="s">
        <v>38</v>
      </c>
      <c r="H77" s="133"/>
      <c r="I77" s="77"/>
    </row>
    <row r="78" spans="1:9" ht="12.75">
      <c r="A78" s="262"/>
      <c r="B78" s="103"/>
      <c r="C78" s="124">
        <v>4730442.68</v>
      </c>
      <c r="D78" s="124">
        <v>642615.29</v>
      </c>
      <c r="E78" s="125" t="s">
        <v>45</v>
      </c>
      <c r="F78" s="124">
        <f>C78+D78</f>
        <v>5373057.97</v>
      </c>
      <c r="G78" s="124">
        <f>C78+D78</f>
        <v>5373057.97</v>
      </c>
      <c r="H78" s="191" t="s">
        <v>38</v>
      </c>
      <c r="I78" s="77"/>
    </row>
    <row r="79" spans="1:9" ht="3" customHeight="1" thickBot="1">
      <c r="A79" s="257"/>
      <c r="B79" s="65"/>
      <c r="C79" s="67"/>
      <c r="D79" s="15"/>
      <c r="E79" s="15"/>
      <c r="F79" s="67"/>
      <c r="G79" s="63"/>
      <c r="H79" s="192"/>
      <c r="I79" s="104"/>
    </row>
    <row r="80" spans="1:9" ht="14.25" customHeight="1">
      <c r="A80" s="410" t="s">
        <v>17</v>
      </c>
      <c r="B80" s="411"/>
      <c r="C80" s="226" t="s">
        <v>38</v>
      </c>
      <c r="D80" s="226" t="s">
        <v>38</v>
      </c>
      <c r="E80" s="226" t="s">
        <v>38</v>
      </c>
      <c r="F80" s="226" t="s">
        <v>38</v>
      </c>
      <c r="G80" s="226" t="s">
        <v>38</v>
      </c>
      <c r="H80" s="193"/>
      <c r="I80" s="80"/>
    </row>
    <row r="81" spans="1:9" ht="13.5" thickBot="1">
      <c r="A81" s="412"/>
      <c r="B81" s="413"/>
      <c r="C81" s="28">
        <v>41057736.85</v>
      </c>
      <c r="D81" s="28">
        <f>D78+D69+D66+D63+D58+D55</f>
        <v>6405073.97</v>
      </c>
      <c r="E81" s="28">
        <f>SUM(E55,E58,E63,E66,E69,E75,E78)</f>
        <v>0</v>
      </c>
      <c r="F81" s="28">
        <f>F55+F58+F63+F66+F69+F72+F75+F78</f>
        <v>47462810.81999999</v>
      </c>
      <c r="G81" s="28">
        <f>C81+D81</f>
        <v>47462810.82</v>
      </c>
      <c r="H81" s="168" t="s">
        <v>38</v>
      </c>
      <c r="I81" s="379" t="s">
        <v>272</v>
      </c>
    </row>
    <row r="82" spans="1:9" ht="8.25" customHeight="1">
      <c r="A82" s="263"/>
      <c r="B82" s="5"/>
      <c r="C82" s="3"/>
      <c r="D82" s="12"/>
      <c r="E82" s="3"/>
      <c r="F82" s="3"/>
      <c r="G82" s="3"/>
      <c r="H82" s="3"/>
      <c r="I82" s="79"/>
    </row>
    <row r="83" spans="1:9" ht="22.5" customHeight="1">
      <c r="A83" s="254">
        <v>4</v>
      </c>
      <c r="B83" s="106" t="s">
        <v>18</v>
      </c>
      <c r="C83" s="148" t="s">
        <v>38</v>
      </c>
      <c r="D83" s="148" t="s">
        <v>38</v>
      </c>
      <c r="E83" s="148" t="s">
        <v>38</v>
      </c>
      <c r="F83" s="148" t="s">
        <v>38</v>
      </c>
      <c r="G83" s="148" t="s">
        <v>38</v>
      </c>
      <c r="H83" s="3"/>
      <c r="I83" s="249" t="s">
        <v>124</v>
      </c>
    </row>
    <row r="84" spans="1:9" ht="12.75">
      <c r="A84" s="263"/>
      <c r="B84" s="106" t="s">
        <v>140</v>
      </c>
      <c r="C84" s="11">
        <v>377197.85</v>
      </c>
      <c r="D84" s="73">
        <v>34488.2</v>
      </c>
      <c r="E84" s="33">
        <v>14630</v>
      </c>
      <c r="F84" s="11">
        <f>C84+D84-E84</f>
        <v>397056.05</v>
      </c>
      <c r="G84" s="64">
        <f>C84+D84-E84</f>
        <v>397056.05</v>
      </c>
      <c r="H84" s="5" t="s">
        <v>38</v>
      </c>
      <c r="I84" s="298">
        <v>463.74</v>
      </c>
    </row>
    <row r="85" spans="1:9" ht="8.25" customHeight="1">
      <c r="A85" s="264"/>
      <c r="B85" s="105"/>
      <c r="C85" s="47"/>
      <c r="D85" s="48"/>
      <c r="E85" s="47"/>
      <c r="F85" s="47"/>
      <c r="G85" s="47"/>
      <c r="H85" s="47"/>
      <c r="I85" s="83"/>
    </row>
    <row r="86" spans="1:9" ht="7.5" customHeight="1">
      <c r="A86" s="265"/>
      <c r="B86" s="4"/>
      <c r="C86" s="49"/>
      <c r="D86" s="49"/>
      <c r="E86" s="49"/>
      <c r="F86" s="49"/>
      <c r="G86" s="49"/>
      <c r="H86" s="49"/>
      <c r="I86" s="79"/>
    </row>
    <row r="87" spans="1:9" ht="12.75">
      <c r="A87" s="254">
        <v>5</v>
      </c>
      <c r="B87" s="106" t="s">
        <v>104</v>
      </c>
      <c r="C87" s="3"/>
      <c r="D87" s="3"/>
      <c r="E87" s="3"/>
      <c r="F87" s="3"/>
      <c r="G87" s="3"/>
      <c r="H87" s="141"/>
      <c r="I87" s="79"/>
    </row>
    <row r="88" spans="1:9" ht="12.75">
      <c r="A88" s="263"/>
      <c r="B88" s="106" t="s">
        <v>141</v>
      </c>
      <c r="C88" s="2"/>
      <c r="D88" s="2"/>
      <c r="E88" s="2"/>
      <c r="F88" s="2"/>
      <c r="G88" s="3"/>
      <c r="H88" s="5"/>
      <c r="I88" s="164"/>
    </row>
    <row r="89" spans="1:9" ht="15">
      <c r="A89" s="263"/>
      <c r="B89" s="106" t="s">
        <v>20</v>
      </c>
      <c r="C89" s="148" t="s">
        <v>38</v>
      </c>
      <c r="D89" s="148" t="s">
        <v>38</v>
      </c>
      <c r="E89" s="148" t="s">
        <v>38</v>
      </c>
      <c r="F89" s="148" t="s">
        <v>38</v>
      </c>
      <c r="G89" s="148" t="s">
        <v>38</v>
      </c>
      <c r="H89" s="5"/>
      <c r="I89" s="164"/>
    </row>
    <row r="90" spans="1:9" ht="12.75">
      <c r="A90" s="263"/>
      <c r="B90" s="106" t="s">
        <v>21</v>
      </c>
      <c r="C90" s="35">
        <v>960573.8</v>
      </c>
      <c r="D90" s="35">
        <v>14514.37</v>
      </c>
      <c r="E90" s="35">
        <v>28697.02</v>
      </c>
      <c r="F90" s="35">
        <f>C90+D90-E90</f>
        <v>946391.15</v>
      </c>
      <c r="G90" s="35">
        <f>C90+D90-E90</f>
        <v>946391.15</v>
      </c>
      <c r="H90" s="11" t="s">
        <v>38</v>
      </c>
      <c r="I90" s="156" t="s">
        <v>38</v>
      </c>
    </row>
    <row r="91" spans="1:9" ht="15">
      <c r="A91" s="263"/>
      <c r="B91" s="106"/>
      <c r="C91" s="148" t="s">
        <v>38</v>
      </c>
      <c r="D91" s="148"/>
      <c r="E91" s="35"/>
      <c r="F91" s="148" t="s">
        <v>38</v>
      </c>
      <c r="G91" s="148" t="s">
        <v>38</v>
      </c>
      <c r="H91" s="11"/>
      <c r="I91" s="156"/>
    </row>
    <row r="92" spans="1:9" ht="13.5" thickBot="1">
      <c r="A92" s="263"/>
      <c r="B92" s="106" t="s">
        <v>147</v>
      </c>
      <c r="C92" s="35">
        <v>30307.22</v>
      </c>
      <c r="D92" s="33" t="s">
        <v>45</v>
      </c>
      <c r="E92" s="33" t="s">
        <v>45</v>
      </c>
      <c r="F92" s="35">
        <v>30307.22</v>
      </c>
      <c r="G92" s="35">
        <v>30307.22</v>
      </c>
      <c r="H92" s="11" t="s">
        <v>38</v>
      </c>
      <c r="I92" s="156"/>
    </row>
    <row r="93" spans="1:9" ht="15">
      <c r="A93" s="414" t="s">
        <v>89</v>
      </c>
      <c r="B93" s="415"/>
      <c r="C93" s="349" t="s">
        <v>38</v>
      </c>
      <c r="D93" s="349" t="s">
        <v>38</v>
      </c>
      <c r="E93" s="350" t="s">
        <v>38</v>
      </c>
      <c r="F93" s="349" t="s">
        <v>38</v>
      </c>
      <c r="G93" s="351" t="s">
        <v>38</v>
      </c>
      <c r="H93" s="37"/>
      <c r="I93" s="220"/>
    </row>
    <row r="94" spans="1:9" ht="12.75">
      <c r="A94" s="416"/>
      <c r="B94" s="417"/>
      <c r="C94" s="352">
        <v>990881.02</v>
      </c>
      <c r="D94" s="352">
        <f>D90</f>
        <v>14514.37</v>
      </c>
      <c r="E94" s="353">
        <f>E90</f>
        <v>28697.02</v>
      </c>
      <c r="F94" s="352">
        <f>F90+F92</f>
        <v>976698.37</v>
      </c>
      <c r="G94" s="352">
        <f>C94+D94-E94</f>
        <v>976698.37</v>
      </c>
      <c r="H94" s="217" t="s">
        <v>38</v>
      </c>
      <c r="I94" s="190" t="s">
        <v>38</v>
      </c>
    </row>
    <row r="95" spans="1:9" ht="8.25" customHeight="1" thickBot="1">
      <c r="A95" s="418"/>
      <c r="B95" s="419"/>
      <c r="C95" s="218"/>
      <c r="D95" s="218"/>
      <c r="E95" s="218"/>
      <c r="F95" s="218"/>
      <c r="G95" s="218"/>
      <c r="H95" s="218"/>
      <c r="I95" s="225"/>
    </row>
    <row r="96" spans="1:9" ht="4.5" customHeight="1">
      <c r="A96" s="263"/>
      <c r="B96" s="5"/>
      <c r="C96" s="3"/>
      <c r="D96" s="3"/>
      <c r="E96" s="3"/>
      <c r="F96" s="3"/>
      <c r="G96" s="3"/>
      <c r="H96" s="3"/>
      <c r="I96" s="164"/>
    </row>
    <row r="97" spans="1:9" ht="15">
      <c r="A97" s="254">
        <v>6</v>
      </c>
      <c r="B97" s="106" t="s">
        <v>19</v>
      </c>
      <c r="C97" s="148" t="s">
        <v>38</v>
      </c>
      <c r="D97" s="148" t="s">
        <v>38</v>
      </c>
      <c r="E97" s="38"/>
      <c r="F97" s="148" t="s">
        <v>38</v>
      </c>
      <c r="G97" s="148" t="s">
        <v>38</v>
      </c>
      <c r="H97" s="3"/>
      <c r="I97" s="164"/>
    </row>
    <row r="98" spans="1:9" ht="12.75">
      <c r="A98" s="254"/>
      <c r="B98" s="106" t="s">
        <v>39</v>
      </c>
      <c r="C98" s="38">
        <v>284270.58</v>
      </c>
      <c r="D98" s="33">
        <v>379959.01</v>
      </c>
      <c r="E98" s="33" t="s">
        <v>45</v>
      </c>
      <c r="F98" s="38">
        <f>C98+D98</f>
        <v>664229.5900000001</v>
      </c>
      <c r="G98" s="38">
        <f>C98+D98</f>
        <v>664229.5900000001</v>
      </c>
      <c r="H98" s="5" t="s">
        <v>38</v>
      </c>
      <c r="I98" s="156" t="s">
        <v>38</v>
      </c>
    </row>
    <row r="99" spans="1:9" ht="12.75">
      <c r="A99" s="254"/>
      <c r="B99" s="106" t="s">
        <v>40</v>
      </c>
      <c r="C99" s="38"/>
      <c r="D99" s="33"/>
      <c r="E99" s="34"/>
      <c r="F99" s="38"/>
      <c r="G99" s="39"/>
      <c r="H99" s="6"/>
      <c r="I99" s="196"/>
    </row>
    <row r="100" spans="1:9" ht="6.75" customHeight="1">
      <c r="A100" s="267"/>
      <c r="B100" s="4"/>
      <c r="C100" s="40"/>
      <c r="D100" s="32"/>
      <c r="E100" s="32"/>
      <c r="F100" s="40"/>
      <c r="G100" s="40"/>
      <c r="H100" s="4"/>
      <c r="I100" s="164"/>
    </row>
    <row r="101" spans="1:9" ht="15">
      <c r="A101" s="254">
        <v>7</v>
      </c>
      <c r="B101" s="106" t="s">
        <v>22</v>
      </c>
      <c r="C101" s="148" t="s">
        <v>38</v>
      </c>
      <c r="D101" s="148"/>
      <c r="E101" s="148"/>
      <c r="F101" s="148" t="s">
        <v>38</v>
      </c>
      <c r="G101" s="148" t="s">
        <v>38</v>
      </c>
      <c r="H101" s="5"/>
      <c r="I101" s="164"/>
    </row>
    <row r="102" spans="1:9" ht="12.75">
      <c r="A102" s="254"/>
      <c r="B102" s="106" t="s">
        <v>23</v>
      </c>
      <c r="C102" s="33">
        <v>1669172.32</v>
      </c>
      <c r="D102" s="33" t="s">
        <v>45</v>
      </c>
      <c r="E102" s="33" t="s">
        <v>45</v>
      </c>
      <c r="F102" s="33">
        <v>1669172.32</v>
      </c>
      <c r="G102" s="33">
        <v>1669172.32</v>
      </c>
      <c r="H102" s="5" t="s">
        <v>38</v>
      </c>
      <c r="I102" s="164" t="s">
        <v>38</v>
      </c>
    </row>
    <row r="103" spans="1:9" ht="2.25" customHeight="1" thickBot="1">
      <c r="A103" s="268"/>
      <c r="B103" s="45"/>
      <c r="C103" s="50"/>
      <c r="D103" s="50"/>
      <c r="E103" s="50"/>
      <c r="F103" s="50"/>
      <c r="G103" s="50"/>
      <c r="H103" s="70"/>
      <c r="I103" s="84"/>
    </row>
    <row r="104" spans="1:9" ht="11.25" customHeight="1">
      <c r="A104" s="269"/>
      <c r="B104" s="51"/>
      <c r="C104" s="52"/>
      <c r="D104" s="52"/>
      <c r="E104" s="52"/>
      <c r="F104" s="52"/>
      <c r="G104" s="52"/>
      <c r="H104" s="52"/>
      <c r="I104" s="85"/>
    </row>
    <row r="105" spans="2:9" ht="10.5" customHeight="1">
      <c r="B105" s="29"/>
      <c r="C105" s="29"/>
      <c r="D105" s="29"/>
      <c r="E105" s="29"/>
      <c r="F105" s="29"/>
      <c r="G105" s="29"/>
      <c r="H105" s="29"/>
      <c r="I105" s="81"/>
    </row>
    <row r="106" ht="13.5" thickBot="1">
      <c r="I106" s="371" t="s">
        <v>24</v>
      </c>
    </row>
    <row r="107" spans="1:9" s="18" customFormat="1" ht="13.5" thickBot="1">
      <c r="A107" s="252">
        <v>1</v>
      </c>
      <c r="B107" s="153">
        <v>2</v>
      </c>
      <c r="C107" s="229">
        <v>6</v>
      </c>
      <c r="D107" s="153">
        <v>4</v>
      </c>
      <c r="E107" s="153">
        <v>5</v>
      </c>
      <c r="F107" s="229">
        <v>6</v>
      </c>
      <c r="G107" s="153">
        <v>7</v>
      </c>
      <c r="H107" s="229">
        <v>8</v>
      </c>
      <c r="I107" s="197">
        <v>9</v>
      </c>
    </row>
    <row r="108" spans="1:9" ht="3.75" customHeight="1">
      <c r="A108" s="263"/>
      <c r="B108" s="7"/>
      <c r="C108" s="3"/>
      <c r="D108" s="3"/>
      <c r="E108" s="3"/>
      <c r="F108" s="3"/>
      <c r="G108" s="3"/>
      <c r="H108" s="3"/>
      <c r="I108" s="140"/>
    </row>
    <row r="109" spans="1:9" ht="12.75">
      <c r="A109" s="254">
        <v>8</v>
      </c>
      <c r="B109" s="106" t="s">
        <v>25</v>
      </c>
      <c r="C109" s="179" t="s">
        <v>48</v>
      </c>
      <c r="D109" s="179" t="s">
        <v>105</v>
      </c>
      <c r="E109" s="5"/>
      <c r="F109" s="179" t="s">
        <v>64</v>
      </c>
      <c r="G109" s="179" t="s">
        <v>64</v>
      </c>
      <c r="H109" s="3"/>
      <c r="I109" s="77" t="s">
        <v>106</v>
      </c>
    </row>
    <row r="110" spans="1:9" ht="11.25" customHeight="1">
      <c r="A110" s="263"/>
      <c r="B110" s="106" t="s">
        <v>26</v>
      </c>
      <c r="C110" s="11">
        <v>640842.7</v>
      </c>
      <c r="D110" s="35">
        <v>9071</v>
      </c>
      <c r="E110" s="33" t="s">
        <v>45</v>
      </c>
      <c r="F110" s="11">
        <f>C110+D110</f>
        <v>649913.7</v>
      </c>
      <c r="G110" s="11">
        <f>C110+D110</f>
        <v>649913.7</v>
      </c>
      <c r="H110" s="5" t="s">
        <v>38</v>
      </c>
      <c r="I110" s="248">
        <v>13794</v>
      </c>
    </row>
    <row r="111" spans="1:9" ht="5.25" customHeight="1">
      <c r="A111" s="263"/>
      <c r="B111" s="106"/>
      <c r="C111" s="11"/>
      <c r="D111" s="35"/>
      <c r="E111" s="33"/>
      <c r="F111" s="11"/>
      <c r="G111" s="11"/>
      <c r="H111" s="5"/>
      <c r="I111" s="77"/>
    </row>
    <row r="112" spans="1:9" ht="11.25" customHeight="1">
      <c r="A112" s="263"/>
      <c r="B112" s="106"/>
      <c r="C112" s="11"/>
      <c r="D112" s="35"/>
      <c r="E112" s="33"/>
      <c r="F112" s="11"/>
      <c r="G112" s="11"/>
      <c r="H112" s="5"/>
      <c r="I112" s="77" t="s">
        <v>107</v>
      </c>
    </row>
    <row r="113" spans="1:9" ht="12.75" customHeight="1">
      <c r="A113" s="264"/>
      <c r="B113" s="8"/>
      <c r="C113" s="41"/>
      <c r="D113" s="54"/>
      <c r="E113" s="54"/>
      <c r="F113" s="41"/>
      <c r="G113" s="41"/>
      <c r="H113" s="6"/>
      <c r="I113" s="126">
        <v>149.85</v>
      </c>
    </row>
    <row r="114" spans="1:9" ht="3.75" customHeight="1">
      <c r="A114" s="265"/>
      <c r="B114" s="19"/>
      <c r="C114" s="42"/>
      <c r="D114" s="55"/>
      <c r="E114" s="55"/>
      <c r="F114" s="42"/>
      <c r="G114" s="42"/>
      <c r="H114" s="4"/>
      <c r="I114" s="82"/>
    </row>
    <row r="115" spans="1:9" ht="11.25" customHeight="1">
      <c r="A115" s="254">
        <v>9</v>
      </c>
      <c r="B115" s="106" t="s">
        <v>27</v>
      </c>
      <c r="C115" s="11"/>
      <c r="D115" s="35"/>
      <c r="E115" s="35"/>
      <c r="F115" s="11"/>
      <c r="G115" s="11"/>
      <c r="H115" s="5"/>
      <c r="I115" s="82"/>
    </row>
    <row r="116" spans="1:9" ht="15">
      <c r="A116" s="263"/>
      <c r="B116" s="106" t="s">
        <v>31</v>
      </c>
      <c r="C116" s="148" t="s">
        <v>38</v>
      </c>
      <c r="D116" s="148" t="s">
        <v>38</v>
      </c>
      <c r="E116" s="148"/>
      <c r="F116" s="148" t="s">
        <v>38</v>
      </c>
      <c r="G116" s="148" t="s">
        <v>38</v>
      </c>
      <c r="H116" s="5"/>
      <c r="I116" s="156" t="s">
        <v>38</v>
      </c>
    </row>
    <row r="117" spans="1:9" ht="12.75">
      <c r="A117" s="263"/>
      <c r="B117" s="106" t="s">
        <v>43</v>
      </c>
      <c r="C117" s="11">
        <v>562715.36</v>
      </c>
      <c r="D117" s="33">
        <v>59856.51</v>
      </c>
      <c r="E117" s="33" t="s">
        <v>45</v>
      </c>
      <c r="F117" s="11">
        <f>C117+D117</f>
        <v>622571.87</v>
      </c>
      <c r="G117" s="11">
        <f>C117+D117</f>
        <v>622571.87</v>
      </c>
      <c r="H117" s="5" t="s">
        <v>38</v>
      </c>
      <c r="I117" s="82"/>
    </row>
    <row r="118" spans="1:9" ht="3" customHeight="1" thickBot="1">
      <c r="A118" s="263"/>
      <c r="B118" s="5"/>
      <c r="C118" s="3"/>
      <c r="D118" s="3"/>
      <c r="E118" s="3"/>
      <c r="F118" s="3"/>
      <c r="G118" s="3"/>
      <c r="H118" s="5"/>
      <c r="I118" s="82"/>
    </row>
    <row r="119" spans="1:9" ht="15">
      <c r="A119" s="270"/>
      <c r="B119" s="331" t="s">
        <v>144</v>
      </c>
      <c r="C119" s="300" t="s">
        <v>38</v>
      </c>
      <c r="D119" s="300" t="s">
        <v>38</v>
      </c>
      <c r="E119" s="300" t="s">
        <v>38</v>
      </c>
      <c r="F119" s="300" t="s">
        <v>38</v>
      </c>
      <c r="G119" s="300" t="s">
        <v>38</v>
      </c>
      <c r="H119" s="302"/>
      <c r="I119" s="128"/>
    </row>
    <row r="120" spans="1:9" ht="12.75">
      <c r="A120" s="271"/>
      <c r="B120" s="299"/>
      <c r="C120" s="183">
        <v>97135851.05</v>
      </c>
      <c r="D120" s="183">
        <f>D117+D110+D98+D94+D84+D81+D45+D25</f>
        <v>14604983.169999998</v>
      </c>
      <c r="E120" s="183">
        <f>E94+E84+E45+E25</f>
        <v>2273900.7199999997</v>
      </c>
      <c r="F120" s="183">
        <f>C120+D120-E120</f>
        <v>109466933.5</v>
      </c>
      <c r="G120" s="183">
        <f>G117+G110+G102+G98+G94+G84+G81+G45+G25</f>
        <v>108651169.3</v>
      </c>
      <c r="H120" s="303">
        <f>H45+H25</f>
        <v>815764.2</v>
      </c>
      <c r="I120" s="380" t="s">
        <v>273</v>
      </c>
    </row>
    <row r="121" spans="1:9" ht="30" customHeight="1" thickBot="1">
      <c r="A121" s="272"/>
      <c r="B121" s="222" t="s">
        <v>149</v>
      </c>
      <c r="C121" s="242" t="s">
        <v>94</v>
      </c>
      <c r="D121" s="245" t="s">
        <v>45</v>
      </c>
      <c r="E121" s="293" t="s">
        <v>45</v>
      </c>
      <c r="F121" s="242" t="s">
        <v>94</v>
      </c>
      <c r="G121" s="242" t="s">
        <v>94</v>
      </c>
      <c r="H121" s="304" t="s">
        <v>38</v>
      </c>
      <c r="I121" s="301" t="s">
        <v>38</v>
      </c>
    </row>
    <row r="122" spans="1:9" ht="3" customHeight="1">
      <c r="A122" s="308"/>
      <c r="B122" s="305"/>
      <c r="C122" s="306"/>
      <c r="D122" s="306"/>
      <c r="E122" s="306"/>
      <c r="F122" s="306"/>
      <c r="G122" s="306"/>
      <c r="H122" s="306"/>
      <c r="I122" s="307"/>
    </row>
    <row r="123" spans="1:9" ht="21" customHeight="1" thickBot="1">
      <c r="A123" s="309" t="s">
        <v>145</v>
      </c>
      <c r="B123" s="422" t="s">
        <v>146</v>
      </c>
      <c r="C123" s="423"/>
      <c r="D123" s="423"/>
      <c r="E123" s="423"/>
      <c r="F123" s="423"/>
      <c r="G123" s="423"/>
      <c r="H123" s="423"/>
      <c r="I123" s="424"/>
    </row>
    <row r="124" spans="1:9" ht="3.75" customHeight="1">
      <c r="A124" s="273"/>
      <c r="B124" s="16"/>
      <c r="C124" s="16"/>
      <c r="D124" s="16"/>
      <c r="E124" s="16"/>
      <c r="F124" s="16"/>
      <c r="G124" s="16"/>
      <c r="H124" s="16"/>
      <c r="I124" s="128"/>
    </row>
    <row r="125" spans="1:9" ht="15">
      <c r="A125" s="254">
        <v>10</v>
      </c>
      <c r="B125" s="20" t="s">
        <v>28</v>
      </c>
      <c r="C125" s="148" t="s">
        <v>38</v>
      </c>
      <c r="D125" s="2"/>
      <c r="E125" s="2"/>
      <c r="F125" s="148" t="s">
        <v>38</v>
      </c>
      <c r="G125" s="148" t="s">
        <v>38</v>
      </c>
      <c r="H125" s="2"/>
      <c r="I125" s="164"/>
    </row>
    <row r="126" spans="1:9" ht="9.75" customHeight="1">
      <c r="A126" s="254"/>
      <c r="B126" s="5" t="s">
        <v>35</v>
      </c>
      <c r="C126" s="11">
        <v>9200</v>
      </c>
      <c r="D126" s="33">
        <v>0</v>
      </c>
      <c r="E126" s="33">
        <v>0</v>
      </c>
      <c r="F126" s="11">
        <v>9200</v>
      </c>
      <c r="G126" s="11">
        <v>9200</v>
      </c>
      <c r="H126" s="5" t="s">
        <v>38</v>
      </c>
      <c r="I126" s="164" t="s">
        <v>38</v>
      </c>
    </row>
    <row r="127" spans="1:9" ht="12" customHeight="1">
      <c r="A127" s="264"/>
      <c r="B127" s="6" t="s">
        <v>36</v>
      </c>
      <c r="C127" s="6"/>
      <c r="D127" s="6"/>
      <c r="E127" s="34"/>
      <c r="F127" s="6"/>
      <c r="G127" s="6"/>
      <c r="H127" s="6"/>
      <c r="I127" s="196"/>
    </row>
    <row r="128" spans="1:9" ht="3.75" customHeight="1" hidden="1">
      <c r="A128" s="265"/>
      <c r="B128" s="19"/>
      <c r="C128" s="4"/>
      <c r="D128" s="4"/>
      <c r="E128" s="32"/>
      <c r="F128" s="4"/>
      <c r="G128" s="4"/>
      <c r="H128" s="4"/>
      <c r="I128" s="164"/>
    </row>
    <row r="129" spans="1:9" ht="15">
      <c r="A129" s="254">
        <v>11</v>
      </c>
      <c r="B129" s="20" t="s">
        <v>29</v>
      </c>
      <c r="C129" s="148" t="s">
        <v>38</v>
      </c>
      <c r="D129" s="148"/>
      <c r="E129" s="148" t="s">
        <v>38</v>
      </c>
      <c r="F129" s="148" t="s">
        <v>38</v>
      </c>
      <c r="G129" s="148" t="s">
        <v>38</v>
      </c>
      <c r="H129" s="5"/>
      <c r="I129" s="164"/>
    </row>
    <row r="130" spans="1:9" ht="12.75">
      <c r="A130" s="254"/>
      <c r="B130" s="5" t="s">
        <v>246</v>
      </c>
      <c r="C130" s="11">
        <v>21533.98</v>
      </c>
      <c r="D130" s="33" t="s">
        <v>45</v>
      </c>
      <c r="E130" s="33">
        <v>1500</v>
      </c>
      <c r="F130" s="11">
        <f>C130-E130</f>
        <v>20033.98</v>
      </c>
      <c r="G130" s="11">
        <f>C130-E130</f>
        <v>20033.98</v>
      </c>
      <c r="H130" s="5" t="s">
        <v>38</v>
      </c>
      <c r="I130" s="164" t="s">
        <v>38</v>
      </c>
    </row>
    <row r="131" spans="1:9" ht="3.75" customHeight="1">
      <c r="A131" s="264"/>
      <c r="B131" s="8"/>
      <c r="C131" s="6"/>
      <c r="D131" s="6"/>
      <c r="E131" s="34"/>
      <c r="F131" s="6"/>
      <c r="G131" s="6"/>
      <c r="H131" s="17"/>
      <c r="I131" s="196"/>
    </row>
    <row r="132" spans="1:9" ht="2.25" customHeight="1">
      <c r="A132" s="265"/>
      <c r="B132" s="21"/>
      <c r="C132" s="4"/>
      <c r="D132" s="4"/>
      <c r="E132" s="32"/>
      <c r="F132" s="4"/>
      <c r="G132" s="4"/>
      <c r="H132" s="9"/>
      <c r="I132" s="164"/>
    </row>
    <row r="133" spans="1:9" ht="12.75">
      <c r="A133" s="254">
        <v>12</v>
      </c>
      <c r="B133" s="22" t="s">
        <v>30</v>
      </c>
      <c r="C133" s="5"/>
      <c r="D133" s="5"/>
      <c r="E133" s="33"/>
      <c r="F133" s="5"/>
      <c r="G133" s="5"/>
      <c r="H133" s="2"/>
      <c r="I133" s="164"/>
    </row>
    <row r="134" spans="1:9" ht="15">
      <c r="A134" s="254"/>
      <c r="B134" s="23" t="s">
        <v>244</v>
      </c>
      <c r="C134" s="148" t="s">
        <v>38</v>
      </c>
      <c r="D134" s="148" t="s">
        <v>38</v>
      </c>
      <c r="E134" s="148" t="s">
        <v>38</v>
      </c>
      <c r="F134" s="148" t="s">
        <v>38</v>
      </c>
      <c r="G134" s="148" t="s">
        <v>38</v>
      </c>
      <c r="H134" s="2"/>
      <c r="I134" s="164"/>
    </row>
    <row r="135" spans="1:9" ht="12.75">
      <c r="A135" s="263"/>
      <c r="B135" s="23" t="s">
        <v>245</v>
      </c>
      <c r="C135" s="11">
        <v>746654.28</v>
      </c>
      <c r="D135" s="11">
        <v>17015.44</v>
      </c>
      <c r="E135" s="33">
        <v>15086.25</v>
      </c>
      <c r="F135" s="11">
        <f>C135+D135-E135</f>
        <v>748583.47</v>
      </c>
      <c r="G135" s="11">
        <f>C135+D135-E135</f>
        <v>748583.47</v>
      </c>
      <c r="H135" s="5" t="s">
        <v>38</v>
      </c>
      <c r="I135" s="164" t="s">
        <v>38</v>
      </c>
    </row>
    <row r="136" spans="1:9" ht="11.25" customHeight="1">
      <c r="A136" s="263"/>
      <c r="B136" s="23"/>
      <c r="C136" s="148" t="s">
        <v>38</v>
      </c>
      <c r="D136" s="148" t="s">
        <v>38</v>
      </c>
      <c r="E136" s="148"/>
      <c r="F136" s="148" t="s">
        <v>38</v>
      </c>
      <c r="G136" s="148" t="s">
        <v>38</v>
      </c>
      <c r="H136" s="5"/>
      <c r="I136" s="164"/>
    </row>
    <row r="137" spans="1:9" ht="12.75">
      <c r="A137" s="263"/>
      <c r="B137" s="5" t="s">
        <v>147</v>
      </c>
      <c r="C137" s="11">
        <v>30172.77</v>
      </c>
      <c r="D137" s="11">
        <v>3578.78</v>
      </c>
      <c r="E137" s="33" t="s">
        <v>45</v>
      </c>
      <c r="F137" s="11">
        <f>C137+D137</f>
        <v>33751.55</v>
      </c>
      <c r="G137" s="11">
        <f>C137+D137</f>
        <v>33751.55</v>
      </c>
      <c r="H137" s="5" t="s">
        <v>38</v>
      </c>
      <c r="I137" s="164"/>
    </row>
    <row r="138" spans="1:9" ht="3.75" customHeight="1">
      <c r="A138" s="264"/>
      <c r="B138" s="24"/>
      <c r="C138" s="47"/>
      <c r="D138" s="47"/>
      <c r="E138" s="54"/>
      <c r="F138" s="47"/>
      <c r="G138" s="47"/>
      <c r="H138" s="6"/>
      <c r="I138" s="196"/>
    </row>
    <row r="139" spans="1:9" ht="2.25" customHeight="1">
      <c r="A139" s="265"/>
      <c r="B139" s="19"/>
      <c r="C139" s="49"/>
      <c r="D139" s="49"/>
      <c r="E139" s="55"/>
      <c r="F139" s="49"/>
      <c r="G139" s="49"/>
      <c r="H139" s="4"/>
      <c r="I139" s="164"/>
    </row>
    <row r="140" spans="1:9" ht="15">
      <c r="A140" s="254">
        <v>13</v>
      </c>
      <c r="B140" s="20" t="s">
        <v>19</v>
      </c>
      <c r="C140" s="148" t="s">
        <v>38</v>
      </c>
      <c r="D140" s="35"/>
      <c r="E140" s="148" t="s">
        <v>38</v>
      </c>
      <c r="F140" s="148" t="s">
        <v>38</v>
      </c>
      <c r="G140" s="148" t="s">
        <v>38</v>
      </c>
      <c r="H140" s="5"/>
      <c r="I140" s="164"/>
    </row>
    <row r="141" spans="1:9" ht="12.75">
      <c r="A141" s="254"/>
      <c r="B141" s="5" t="s">
        <v>243</v>
      </c>
      <c r="C141" s="11">
        <v>21192</v>
      </c>
      <c r="D141" s="33">
        <v>0</v>
      </c>
      <c r="E141" s="33">
        <v>7755</v>
      </c>
      <c r="F141" s="11">
        <f>C141-E141</f>
        <v>13437</v>
      </c>
      <c r="G141" s="11">
        <f>C141-E141</f>
        <v>13437</v>
      </c>
      <c r="H141" s="5" t="s">
        <v>38</v>
      </c>
      <c r="I141" s="164" t="s">
        <v>38</v>
      </c>
    </row>
    <row r="142" spans="1:9" ht="9.75" customHeight="1">
      <c r="A142" s="254"/>
      <c r="B142" s="5" t="s">
        <v>242</v>
      </c>
      <c r="C142" s="5"/>
      <c r="D142" s="33"/>
      <c r="E142" s="33"/>
      <c r="F142" s="5"/>
      <c r="G142" s="5"/>
      <c r="H142" s="5"/>
      <c r="I142" s="156"/>
    </row>
    <row r="143" spans="1:9" ht="3.75" customHeight="1">
      <c r="A143" s="264"/>
      <c r="B143" s="8"/>
      <c r="C143" s="6"/>
      <c r="D143" s="33"/>
      <c r="E143" s="34"/>
      <c r="F143" s="6"/>
      <c r="G143" s="6"/>
      <c r="H143" s="6"/>
      <c r="I143" s="83"/>
    </row>
    <row r="144" spans="1:9" ht="3" customHeight="1">
      <c r="A144" s="265"/>
      <c r="B144" s="19"/>
      <c r="C144" s="4"/>
      <c r="D144" s="32"/>
      <c r="E144" s="32"/>
      <c r="F144" s="4"/>
      <c r="G144" s="56"/>
      <c r="H144" s="4"/>
      <c r="I144" s="79"/>
    </row>
    <row r="145" spans="1:9" ht="15">
      <c r="A145" s="254">
        <v>14</v>
      </c>
      <c r="B145" s="20" t="s">
        <v>22</v>
      </c>
      <c r="C145" s="148" t="s">
        <v>38</v>
      </c>
      <c r="D145" s="148" t="s">
        <v>38</v>
      </c>
      <c r="E145" s="148" t="s">
        <v>38</v>
      </c>
      <c r="F145" s="148" t="s">
        <v>38</v>
      </c>
      <c r="G145" s="148" t="s">
        <v>38</v>
      </c>
      <c r="H145" s="5"/>
      <c r="I145" s="79"/>
    </row>
    <row r="146" spans="1:9" ht="12.75">
      <c r="A146" s="254"/>
      <c r="B146" s="5" t="s">
        <v>241</v>
      </c>
      <c r="C146" s="11">
        <v>15572.78</v>
      </c>
      <c r="D146" s="33">
        <v>4792.29</v>
      </c>
      <c r="E146" s="33">
        <v>208.56</v>
      </c>
      <c r="F146" s="11">
        <f>C146+D146-E146</f>
        <v>20156.51</v>
      </c>
      <c r="G146" s="11">
        <f>C146+D146-E146</f>
        <v>20156.51</v>
      </c>
      <c r="H146" s="5" t="s">
        <v>38</v>
      </c>
      <c r="I146" s="164" t="s">
        <v>38</v>
      </c>
    </row>
    <row r="147" spans="1:9" ht="15">
      <c r="A147" s="254"/>
      <c r="B147" s="5"/>
      <c r="C147" s="148" t="s">
        <v>38</v>
      </c>
      <c r="D147" s="148"/>
      <c r="E147" s="148"/>
      <c r="F147" s="148" t="s">
        <v>38</v>
      </c>
      <c r="G147" s="148" t="s">
        <v>38</v>
      </c>
      <c r="H147" s="5"/>
      <c r="I147" s="164"/>
    </row>
    <row r="148" spans="1:9" ht="12.75">
      <c r="A148" s="254"/>
      <c r="B148" s="5" t="s">
        <v>147</v>
      </c>
      <c r="C148" s="11">
        <v>1849</v>
      </c>
      <c r="D148" s="33">
        <v>0</v>
      </c>
      <c r="E148" s="33" t="s">
        <v>45</v>
      </c>
      <c r="F148" s="11">
        <v>1849</v>
      </c>
      <c r="G148" s="11">
        <v>1849</v>
      </c>
      <c r="H148" s="5" t="s">
        <v>38</v>
      </c>
      <c r="I148" s="164"/>
    </row>
    <row r="149" spans="1:9" ht="3.75" customHeight="1">
      <c r="A149" s="264"/>
      <c r="B149" s="8"/>
      <c r="C149" s="6"/>
      <c r="D149" s="6"/>
      <c r="E149" s="34"/>
      <c r="F149" s="6"/>
      <c r="G149" s="6"/>
      <c r="H149" s="6"/>
      <c r="I149" s="196"/>
    </row>
    <row r="150" spans="1:9" ht="1.5" customHeight="1">
      <c r="A150" s="265"/>
      <c r="B150" s="19"/>
      <c r="C150" s="4"/>
      <c r="D150" s="4"/>
      <c r="E150" s="32"/>
      <c r="F150" s="4"/>
      <c r="G150" s="4"/>
      <c r="H150" s="4"/>
      <c r="I150" s="164"/>
    </row>
    <row r="151" spans="1:9" ht="15">
      <c r="A151" s="254">
        <v>15</v>
      </c>
      <c r="B151" s="20" t="s">
        <v>27</v>
      </c>
      <c r="C151" s="148" t="s">
        <v>38</v>
      </c>
      <c r="D151" s="148" t="s">
        <v>38</v>
      </c>
      <c r="E151" s="148" t="s">
        <v>38</v>
      </c>
      <c r="F151" s="148" t="s">
        <v>38</v>
      </c>
      <c r="G151" s="148" t="s">
        <v>38</v>
      </c>
      <c r="H151" s="5"/>
      <c r="I151" s="164"/>
    </row>
    <row r="152" spans="1:9" ht="12.75">
      <c r="A152" s="254"/>
      <c r="B152" s="5" t="s">
        <v>247</v>
      </c>
      <c r="C152" s="11">
        <v>3545207.01</v>
      </c>
      <c r="D152" s="11">
        <v>155235.89</v>
      </c>
      <c r="E152" s="33">
        <v>68685.49</v>
      </c>
      <c r="F152" s="11">
        <f>C152+D152-E152</f>
        <v>3631757.4099999997</v>
      </c>
      <c r="G152" s="11">
        <f>C152+D152-E152</f>
        <v>3631757.4099999997</v>
      </c>
      <c r="H152" s="5" t="s">
        <v>38</v>
      </c>
      <c r="I152" s="164" t="s">
        <v>38</v>
      </c>
    </row>
    <row r="153" spans="1:9" ht="12.75">
      <c r="A153" s="263"/>
      <c r="B153" s="5" t="s">
        <v>248</v>
      </c>
      <c r="C153" s="3"/>
      <c r="D153" s="3"/>
      <c r="E153" s="35"/>
      <c r="F153" s="3"/>
      <c r="G153" s="3"/>
      <c r="H153" s="5"/>
      <c r="I153" s="164"/>
    </row>
    <row r="154" spans="1:9" ht="15">
      <c r="A154" s="263"/>
      <c r="B154" s="5"/>
      <c r="C154" s="148" t="s">
        <v>38</v>
      </c>
      <c r="D154" s="3"/>
      <c r="E154" s="148"/>
      <c r="F154" s="148" t="s">
        <v>38</v>
      </c>
      <c r="G154" s="148" t="s">
        <v>38</v>
      </c>
      <c r="H154" s="5"/>
      <c r="I154" s="164"/>
    </row>
    <row r="155" spans="1:9" ht="12.75">
      <c r="A155" s="263"/>
      <c r="B155" s="5" t="s">
        <v>147</v>
      </c>
      <c r="C155" s="35">
        <v>3489.2</v>
      </c>
      <c r="D155" s="33">
        <f>D137</f>
        <v>3578.78</v>
      </c>
      <c r="E155" s="33" t="s">
        <v>45</v>
      </c>
      <c r="F155" s="35">
        <v>3489.2</v>
      </c>
      <c r="G155" s="35">
        <v>3489.2</v>
      </c>
      <c r="H155" s="5" t="s">
        <v>38</v>
      </c>
      <c r="I155" s="164"/>
    </row>
    <row r="156" spans="1:9" ht="3" customHeight="1" thickBot="1">
      <c r="A156" s="263"/>
      <c r="B156" s="5"/>
      <c r="C156" s="3"/>
      <c r="D156" s="3"/>
      <c r="E156" s="35"/>
      <c r="F156" s="3"/>
      <c r="G156" s="3"/>
      <c r="H156" s="5"/>
      <c r="I156" s="164"/>
    </row>
    <row r="157" spans="1:9" ht="15">
      <c r="A157" s="310"/>
      <c r="B157" s="316" t="s">
        <v>148</v>
      </c>
      <c r="C157" s="300" t="s">
        <v>38</v>
      </c>
      <c r="D157" s="300" t="s">
        <v>38</v>
      </c>
      <c r="E157" s="300" t="s">
        <v>38</v>
      </c>
      <c r="F157" s="300" t="s">
        <v>38</v>
      </c>
      <c r="G157" s="300" t="s">
        <v>38</v>
      </c>
      <c r="H157" s="302"/>
      <c r="I157" s="313"/>
    </row>
    <row r="158" spans="1:9" ht="14.25" customHeight="1">
      <c r="A158" s="311"/>
      <c r="B158" s="317"/>
      <c r="C158" s="318">
        <f>SUM(C126:C156)</f>
        <v>4394871.0200000005</v>
      </c>
      <c r="D158" s="318">
        <f>D155+D152+D146+D135</f>
        <v>180622.40000000002</v>
      </c>
      <c r="E158" s="318">
        <f>E152+E146+E141+E135+E130</f>
        <v>93235.3</v>
      </c>
      <c r="F158" s="318">
        <f>SUM(F126:F156)</f>
        <v>4482258.12</v>
      </c>
      <c r="G158" s="318">
        <f>C158+D158-E158</f>
        <v>4482258.120000001</v>
      </c>
      <c r="H158" s="319" t="s">
        <v>38</v>
      </c>
      <c r="I158" s="314" t="s">
        <v>38</v>
      </c>
    </row>
    <row r="159" spans="1:9" ht="29.25" customHeight="1" thickBot="1">
      <c r="A159" s="312"/>
      <c r="B159" s="320" t="s">
        <v>236</v>
      </c>
      <c r="C159" s="242" t="s">
        <v>95</v>
      </c>
      <c r="D159" s="354" t="s">
        <v>219</v>
      </c>
      <c r="E159" s="246" t="s">
        <v>45</v>
      </c>
      <c r="F159" s="242" t="s">
        <v>108</v>
      </c>
      <c r="G159" s="242" t="s">
        <v>109</v>
      </c>
      <c r="H159" s="321" t="s">
        <v>38</v>
      </c>
      <c r="I159" s="315" t="s">
        <v>38</v>
      </c>
    </row>
    <row r="160" spans="1:9" ht="12.75">
      <c r="A160" s="251"/>
      <c r="B160" s="18"/>
      <c r="I160" s="81"/>
    </row>
    <row r="161" spans="1:9" ht="13.5" thickBot="1">
      <c r="A161" s="251"/>
      <c r="B161" s="18"/>
      <c r="I161" s="371" t="s">
        <v>32</v>
      </c>
    </row>
    <row r="162" spans="1:9" ht="13.5" thickBot="1">
      <c r="A162" s="252">
        <v>1</v>
      </c>
      <c r="B162" s="153">
        <v>2</v>
      </c>
      <c r="C162" s="153">
        <v>6</v>
      </c>
      <c r="D162" s="153">
        <v>4</v>
      </c>
      <c r="E162" s="153">
        <v>5</v>
      </c>
      <c r="F162" s="153">
        <v>6</v>
      </c>
      <c r="G162" s="153">
        <v>7</v>
      </c>
      <c r="H162" s="153">
        <v>8</v>
      </c>
      <c r="I162" s="239">
        <v>9</v>
      </c>
    </row>
    <row r="163" spans="1:9" ht="12.75">
      <c r="A163" s="254" t="s">
        <v>151</v>
      </c>
      <c r="B163" s="389" t="s">
        <v>150</v>
      </c>
      <c r="C163" s="390"/>
      <c r="D163" s="390"/>
      <c r="E163" s="390"/>
      <c r="F163" s="390"/>
      <c r="G163" s="390"/>
      <c r="H163" s="390"/>
      <c r="I163" s="391"/>
    </row>
    <row r="164" spans="1:9" ht="12.75">
      <c r="A164" s="267">
        <v>16</v>
      </c>
      <c r="B164" s="322" t="s">
        <v>216</v>
      </c>
      <c r="C164" s="179" t="s">
        <v>81</v>
      </c>
      <c r="D164" s="179" t="s">
        <v>110</v>
      </c>
      <c r="E164" s="205" t="s">
        <v>111</v>
      </c>
      <c r="F164" s="179" t="s">
        <v>112</v>
      </c>
      <c r="G164" s="179" t="s">
        <v>112</v>
      </c>
      <c r="H164" s="5" t="s">
        <v>38</v>
      </c>
      <c r="I164" s="79" t="s">
        <v>38</v>
      </c>
    </row>
    <row r="165" spans="1:9" ht="12.75">
      <c r="A165" s="258"/>
      <c r="B165" s="322" t="s">
        <v>249</v>
      </c>
      <c r="C165" s="11">
        <v>325650.82</v>
      </c>
      <c r="D165" s="11">
        <v>10459.46</v>
      </c>
      <c r="E165" s="33">
        <v>4064.59</v>
      </c>
      <c r="F165" s="11">
        <f>C165+D165-E165</f>
        <v>332045.69</v>
      </c>
      <c r="G165" s="11">
        <f>C165+D165-E165</f>
        <v>332045.69</v>
      </c>
      <c r="H165" s="5" t="s">
        <v>38</v>
      </c>
      <c r="I165" s="79" t="s">
        <v>38</v>
      </c>
    </row>
    <row r="166" spans="1:9" ht="13.5" thickBot="1">
      <c r="A166" s="309"/>
      <c r="B166" s="322"/>
      <c r="C166" s="7"/>
      <c r="D166" s="7"/>
      <c r="E166" s="7"/>
      <c r="F166" s="7"/>
      <c r="G166" s="7"/>
      <c r="H166" s="5"/>
      <c r="I166" s="79"/>
    </row>
    <row r="167" spans="1:9" ht="13.5" thickBot="1">
      <c r="A167" s="325" t="s">
        <v>152</v>
      </c>
      <c r="B167" s="392" t="s">
        <v>33</v>
      </c>
      <c r="C167" s="393"/>
      <c r="D167" s="393"/>
      <c r="E167" s="393"/>
      <c r="F167" s="393"/>
      <c r="G167" s="393"/>
      <c r="H167" s="393"/>
      <c r="I167" s="394"/>
    </row>
    <row r="168" spans="1:9" ht="12.75">
      <c r="A168" s="261">
        <v>17</v>
      </c>
      <c r="B168" s="5" t="s">
        <v>33</v>
      </c>
      <c r="C168" s="188" t="s">
        <v>123</v>
      </c>
      <c r="D168" s="323" t="s">
        <v>113</v>
      </c>
      <c r="E168" s="188" t="s">
        <v>114</v>
      </c>
      <c r="F168" s="188" t="s">
        <v>73</v>
      </c>
      <c r="G168" s="324" t="s">
        <v>115</v>
      </c>
      <c r="H168" s="5"/>
      <c r="I168" s="79"/>
    </row>
    <row r="169" spans="1:9" ht="12.75">
      <c r="A169" s="262"/>
      <c r="B169" s="5" t="s">
        <v>52</v>
      </c>
      <c r="C169" s="11">
        <v>338660.57</v>
      </c>
      <c r="D169" s="64">
        <v>32826.56</v>
      </c>
      <c r="E169" s="11">
        <v>3764.97</v>
      </c>
      <c r="F169" s="11">
        <f>C169+D169-E169</f>
        <v>367722.16000000003</v>
      </c>
      <c r="G169" s="146">
        <f>C169+D169-E169</f>
        <v>367722.16000000003</v>
      </c>
      <c r="H169" s="5" t="s">
        <v>38</v>
      </c>
      <c r="I169" s="79" t="s">
        <v>38</v>
      </c>
    </row>
    <row r="170" spans="1:9" ht="12.75">
      <c r="A170" s="262"/>
      <c r="B170" s="5" t="s">
        <v>53</v>
      </c>
      <c r="C170" s="64"/>
      <c r="D170" s="11"/>
      <c r="E170" s="11"/>
      <c r="F170" s="64"/>
      <c r="G170" s="11"/>
      <c r="H170" s="5"/>
      <c r="I170" s="79"/>
    </row>
    <row r="171" spans="1:9" ht="4.5" customHeight="1">
      <c r="A171" s="262"/>
      <c r="B171" s="6"/>
      <c r="C171" s="114"/>
      <c r="D171" s="41"/>
      <c r="E171" s="41"/>
      <c r="F171" s="114"/>
      <c r="G171" s="41"/>
      <c r="H171" s="6"/>
      <c r="I171" s="130"/>
    </row>
    <row r="172" spans="1:9" ht="12.75">
      <c r="A172" s="262"/>
      <c r="B172" s="4" t="s">
        <v>44</v>
      </c>
      <c r="C172" s="184" t="s">
        <v>74</v>
      </c>
      <c r="D172" s="328" t="s">
        <v>116</v>
      </c>
      <c r="E172" s="111"/>
      <c r="F172" s="184" t="s">
        <v>117</v>
      </c>
      <c r="G172" s="177" t="s">
        <v>117</v>
      </c>
      <c r="H172" s="4"/>
      <c r="I172" s="129"/>
    </row>
    <row r="173" spans="1:9" ht="12.75">
      <c r="A173" s="256"/>
      <c r="B173" s="2"/>
      <c r="C173" s="64">
        <v>51397.62</v>
      </c>
      <c r="D173" s="11">
        <v>3514.85</v>
      </c>
      <c r="E173" s="33">
        <v>0</v>
      </c>
      <c r="F173" s="64">
        <f>C173+D173</f>
        <v>54912.47</v>
      </c>
      <c r="G173" s="11">
        <f>C173+D173</f>
        <v>54912.47</v>
      </c>
      <c r="H173" s="5" t="s">
        <v>38</v>
      </c>
      <c r="I173" s="79" t="s">
        <v>38</v>
      </c>
    </row>
    <row r="174" spans="1:9" ht="3.75" customHeight="1">
      <c r="A174" s="275"/>
      <c r="B174" s="47"/>
      <c r="C174" s="114"/>
      <c r="D174" s="41"/>
      <c r="E174" s="41"/>
      <c r="F174" s="114"/>
      <c r="G174" s="41"/>
      <c r="H174" s="6"/>
      <c r="I174" s="130"/>
    </row>
    <row r="175" spans="1:9" s="144" customFormat="1" ht="12.75">
      <c r="A175" s="256"/>
      <c r="B175" s="133" t="s">
        <v>75</v>
      </c>
      <c r="C175" s="185" t="s">
        <v>76</v>
      </c>
      <c r="D175" s="186" t="s">
        <v>118</v>
      </c>
      <c r="E175" s="145"/>
      <c r="F175" s="185" t="s">
        <v>119</v>
      </c>
      <c r="G175" s="186" t="s">
        <v>119</v>
      </c>
      <c r="H175" s="133"/>
      <c r="I175" s="143"/>
    </row>
    <row r="176" spans="1:9" ht="12.75">
      <c r="A176" s="256"/>
      <c r="B176" s="3"/>
      <c r="C176" s="326">
        <v>1205.63</v>
      </c>
      <c r="D176" s="11">
        <v>557.51</v>
      </c>
      <c r="E176" s="33">
        <v>0</v>
      </c>
      <c r="F176" s="11">
        <f>C176+D176</f>
        <v>1763.14</v>
      </c>
      <c r="G176" s="11">
        <f>C176+D176</f>
        <v>1763.14</v>
      </c>
      <c r="H176" s="5" t="s">
        <v>38</v>
      </c>
      <c r="I176" s="79" t="s">
        <v>38</v>
      </c>
    </row>
    <row r="177" spans="1:9" ht="3.75" customHeight="1">
      <c r="A177" s="256"/>
      <c r="B177" s="17"/>
      <c r="C177" s="114"/>
      <c r="D177" s="41"/>
      <c r="E177" s="41"/>
      <c r="F177" s="114"/>
      <c r="G177" s="41"/>
      <c r="H177" s="6"/>
      <c r="I177" s="83"/>
    </row>
    <row r="178" spans="1:9" s="144" customFormat="1" ht="18" customHeight="1">
      <c r="A178" s="256"/>
      <c r="B178" s="133" t="s">
        <v>33</v>
      </c>
      <c r="C178" s="327" t="s">
        <v>120</v>
      </c>
      <c r="D178" s="186" t="s">
        <v>121</v>
      </c>
      <c r="E178" s="186"/>
      <c r="F178" s="186" t="s">
        <v>122</v>
      </c>
      <c r="G178" s="186" t="s">
        <v>122</v>
      </c>
      <c r="H178" s="133"/>
      <c r="I178" s="143"/>
    </row>
    <row r="179" spans="1:9" ht="12.75">
      <c r="A179" s="256"/>
      <c r="B179" s="5" t="s">
        <v>153</v>
      </c>
      <c r="C179" s="326">
        <v>193032.73</v>
      </c>
      <c r="D179" s="11">
        <v>5350.69</v>
      </c>
      <c r="E179" s="11" t="s">
        <v>45</v>
      </c>
      <c r="F179" s="11">
        <f>C179+D179</f>
        <v>198383.42</v>
      </c>
      <c r="G179" s="11">
        <f>C179+D179</f>
        <v>198383.42</v>
      </c>
      <c r="H179" s="5" t="s">
        <v>38</v>
      </c>
      <c r="I179" s="79" t="s">
        <v>38</v>
      </c>
    </row>
    <row r="180" spans="1:9" ht="3" customHeight="1" thickBot="1">
      <c r="A180" s="256"/>
      <c r="B180" s="3"/>
      <c r="C180" s="64"/>
      <c r="D180" s="64"/>
      <c r="E180" s="11"/>
      <c r="F180" s="64"/>
      <c r="G180" s="11"/>
      <c r="H180" s="5"/>
      <c r="I180" s="164"/>
    </row>
    <row r="181" spans="1:9" ht="11.25" customHeight="1">
      <c r="A181" s="274"/>
      <c r="B181" s="43"/>
      <c r="C181" s="227" t="s">
        <v>38</v>
      </c>
      <c r="D181" s="227" t="s">
        <v>38</v>
      </c>
      <c r="E181" s="227" t="s">
        <v>38</v>
      </c>
      <c r="F181" s="227" t="s">
        <v>38</v>
      </c>
      <c r="G181" s="227" t="s">
        <v>38</v>
      </c>
      <c r="H181" s="44"/>
      <c r="I181" s="220"/>
    </row>
    <row r="182" spans="1:9" ht="13.5" thickBot="1">
      <c r="A182" s="276"/>
      <c r="B182" s="115" t="s">
        <v>161</v>
      </c>
      <c r="C182" s="28">
        <f>C169+C173+C176+C179</f>
        <v>584296.55</v>
      </c>
      <c r="D182" s="28">
        <f>D169+D173+D176+D179</f>
        <v>42249.61</v>
      </c>
      <c r="E182" s="28">
        <f>E169</f>
        <v>3764.97</v>
      </c>
      <c r="F182" s="28">
        <f>C182+D182-E182</f>
        <v>622781.1900000001</v>
      </c>
      <c r="G182" s="28">
        <f>G169+G173+G176+G179</f>
        <v>622781.1900000001</v>
      </c>
      <c r="H182" s="241" t="s">
        <v>38</v>
      </c>
      <c r="I182" s="225" t="s">
        <v>38</v>
      </c>
    </row>
    <row r="183" spans="1:9" ht="13.5" thickBot="1">
      <c r="A183" s="381" t="s">
        <v>279</v>
      </c>
      <c r="B183" s="386" t="s">
        <v>8</v>
      </c>
      <c r="C183" s="387"/>
      <c r="D183" s="387"/>
      <c r="E183" s="387"/>
      <c r="F183" s="387"/>
      <c r="G183" s="387"/>
      <c r="H183" s="387"/>
      <c r="I183" s="388"/>
    </row>
    <row r="184" spans="1:9" ht="7.5" customHeight="1">
      <c r="A184" s="258"/>
      <c r="B184" s="2"/>
      <c r="C184" s="25"/>
      <c r="D184" s="2"/>
      <c r="E184" s="147"/>
      <c r="F184" s="25"/>
      <c r="G184" s="7"/>
      <c r="H184" s="2"/>
      <c r="I184" s="164"/>
    </row>
    <row r="185" spans="1:9" ht="12.75">
      <c r="A185" s="116">
        <v>18</v>
      </c>
      <c r="B185" s="231" t="s">
        <v>34</v>
      </c>
      <c r="C185" s="179" t="s">
        <v>42</v>
      </c>
      <c r="D185" s="60"/>
      <c r="E185" s="60"/>
      <c r="F185" s="179" t="s">
        <v>42</v>
      </c>
      <c r="G185" s="179" t="s">
        <v>42</v>
      </c>
      <c r="H185" s="2"/>
      <c r="I185" s="164"/>
    </row>
    <row r="186" spans="1:9" ht="12.75">
      <c r="A186" s="116"/>
      <c r="B186" s="232" t="s">
        <v>54</v>
      </c>
      <c r="C186" s="11">
        <v>170000</v>
      </c>
      <c r="D186" s="60">
        <v>0</v>
      </c>
      <c r="E186" s="60">
        <v>0</v>
      </c>
      <c r="F186" s="11">
        <v>170000</v>
      </c>
      <c r="G186" s="11">
        <v>170000</v>
      </c>
      <c r="H186" s="5" t="s">
        <v>38</v>
      </c>
      <c r="I186" s="164" t="s">
        <v>38</v>
      </c>
    </row>
    <row r="187" spans="1:9" ht="12.75">
      <c r="A187" s="277"/>
      <c r="B187" s="233" t="s">
        <v>55</v>
      </c>
      <c r="C187" s="61"/>
      <c r="D187" s="71"/>
      <c r="E187" s="62"/>
      <c r="F187" s="61"/>
      <c r="G187" s="8"/>
      <c r="H187" s="17"/>
      <c r="I187" s="196"/>
    </row>
    <row r="188" spans="1:9" ht="15">
      <c r="A188" s="116">
        <v>19</v>
      </c>
      <c r="B188" s="234" t="s">
        <v>50</v>
      </c>
      <c r="C188" s="148" t="s">
        <v>38</v>
      </c>
      <c r="D188" s="60"/>
      <c r="E188" s="58"/>
      <c r="F188" s="148" t="s">
        <v>38</v>
      </c>
      <c r="G188" s="7"/>
      <c r="H188" s="2"/>
      <c r="I188" s="79"/>
    </row>
    <row r="189" spans="1:9" ht="12.75">
      <c r="A189" s="116"/>
      <c r="B189" s="223" t="s">
        <v>83</v>
      </c>
      <c r="C189" s="11">
        <v>920874</v>
      </c>
      <c r="D189" s="60">
        <v>0</v>
      </c>
      <c r="E189" s="194">
        <v>0</v>
      </c>
      <c r="F189" s="11">
        <v>920874</v>
      </c>
      <c r="G189" s="134" t="s">
        <v>38</v>
      </c>
      <c r="H189" s="134" t="s">
        <v>38</v>
      </c>
      <c r="I189" s="164" t="s">
        <v>38</v>
      </c>
    </row>
    <row r="190" spans="1:9" ht="12.75">
      <c r="A190" s="116"/>
      <c r="B190" s="224" t="s">
        <v>87</v>
      </c>
      <c r="C190" s="57"/>
      <c r="D190" s="71"/>
      <c r="E190" s="59"/>
      <c r="F190" s="57"/>
      <c r="G190" s="105"/>
      <c r="H190" s="195"/>
      <c r="I190" s="196"/>
    </row>
    <row r="191" spans="1:9" ht="7.5" customHeight="1">
      <c r="A191" s="278"/>
      <c r="B191" s="9"/>
      <c r="C191" s="209"/>
      <c r="D191" s="208"/>
      <c r="E191" s="208"/>
      <c r="F191" s="209"/>
      <c r="G191" s="210"/>
      <c r="H191" s="211"/>
      <c r="I191" s="212"/>
    </row>
    <row r="192" spans="1:9" ht="15">
      <c r="A192" s="278"/>
      <c r="B192" s="223" t="s">
        <v>84</v>
      </c>
      <c r="C192" s="148" t="s">
        <v>38</v>
      </c>
      <c r="D192" s="33"/>
      <c r="E192" s="169"/>
      <c r="F192" s="148" t="s">
        <v>38</v>
      </c>
      <c r="G192" s="187"/>
      <c r="H192" s="187"/>
      <c r="I192" s="213"/>
    </row>
    <row r="193" spans="1:9" ht="12.75">
      <c r="A193" s="278"/>
      <c r="B193" s="206" t="s">
        <v>88</v>
      </c>
      <c r="C193" s="75">
        <v>2289686.69</v>
      </c>
      <c r="D193" s="33" t="s">
        <v>38</v>
      </c>
      <c r="E193" s="33" t="s">
        <v>38</v>
      </c>
      <c r="F193" s="75">
        <v>2735481.73</v>
      </c>
      <c r="G193" s="187" t="s">
        <v>38</v>
      </c>
      <c r="H193" s="187" t="s">
        <v>38</v>
      </c>
      <c r="I193" s="213" t="s">
        <v>38</v>
      </c>
    </row>
    <row r="194" spans="1:9" ht="15">
      <c r="A194" s="278"/>
      <c r="B194" s="420" t="s">
        <v>85</v>
      </c>
      <c r="C194" s="181" t="s">
        <v>38</v>
      </c>
      <c r="D194" s="32"/>
      <c r="E194" s="32"/>
      <c r="F194" s="181" t="s">
        <v>38</v>
      </c>
      <c r="G194" s="210"/>
      <c r="H194" s="210"/>
      <c r="I194" s="212"/>
    </row>
    <row r="195" spans="1:9" ht="12.75">
      <c r="A195" s="278"/>
      <c r="B195" s="421"/>
      <c r="C195" s="240">
        <v>1485676.9</v>
      </c>
      <c r="D195" s="34" t="s">
        <v>38</v>
      </c>
      <c r="E195" s="34" t="s">
        <v>38</v>
      </c>
      <c r="F195" s="240">
        <v>534416.37</v>
      </c>
      <c r="G195" s="135" t="s">
        <v>38</v>
      </c>
      <c r="H195" s="135" t="s">
        <v>38</v>
      </c>
      <c r="I195" s="163" t="s">
        <v>38</v>
      </c>
    </row>
    <row r="196" spans="1:9" ht="15">
      <c r="A196" s="116"/>
      <c r="B196" s="219" t="s">
        <v>235</v>
      </c>
      <c r="C196" s="181" t="s">
        <v>38</v>
      </c>
      <c r="D196" s="112"/>
      <c r="E196" s="112"/>
      <c r="F196" s="181" t="s">
        <v>38</v>
      </c>
      <c r="G196" s="113"/>
      <c r="H196" s="19"/>
      <c r="I196" s="214"/>
    </row>
    <row r="197" spans="1:9" ht="13.5" thickBot="1">
      <c r="A197" s="255"/>
      <c r="B197" s="365" t="s">
        <v>86</v>
      </c>
      <c r="C197" s="366">
        <v>22474.8</v>
      </c>
      <c r="D197" s="367" t="s">
        <v>38</v>
      </c>
      <c r="E197" s="367" t="s">
        <v>38</v>
      </c>
      <c r="F197" s="366">
        <v>25427.89</v>
      </c>
      <c r="G197" s="368" t="s">
        <v>38</v>
      </c>
      <c r="H197" s="369" t="s">
        <v>38</v>
      </c>
      <c r="I197" s="84" t="s">
        <v>38</v>
      </c>
    </row>
    <row r="198" spans="1:9" ht="12.75">
      <c r="A198" s="279"/>
      <c r="B198" s="86"/>
      <c r="C198" s="142"/>
      <c r="D198" s="207"/>
      <c r="E198" s="235"/>
      <c r="F198" s="142"/>
      <c r="G198" s="216"/>
      <c r="H198" s="247"/>
      <c r="I198" s="81"/>
    </row>
    <row r="199" spans="1:9" ht="12.75">
      <c r="A199" s="279"/>
      <c r="B199" s="86"/>
      <c r="C199" s="142"/>
      <c r="D199" s="207"/>
      <c r="E199" s="235"/>
      <c r="F199" s="142"/>
      <c r="G199" s="216"/>
      <c r="H199" s="247"/>
      <c r="I199" s="81"/>
    </row>
    <row r="200" spans="1:9" ht="12.75">
      <c r="A200" s="279"/>
      <c r="B200" s="86"/>
      <c r="C200" s="142"/>
      <c r="D200" s="207"/>
      <c r="E200" s="235"/>
      <c r="F200" s="142"/>
      <c r="G200" s="216"/>
      <c r="H200" s="247"/>
      <c r="I200" s="81"/>
    </row>
    <row r="201" spans="1:9" ht="12.75">
      <c r="A201" s="279"/>
      <c r="B201" s="86"/>
      <c r="C201" s="142"/>
      <c r="D201" s="207"/>
      <c r="E201" s="235"/>
      <c r="F201" s="142"/>
      <c r="G201" s="216"/>
      <c r="H201" s="247"/>
      <c r="I201" s="81"/>
    </row>
    <row r="202" spans="1:9" ht="12.75">
      <c r="A202" s="279"/>
      <c r="B202" s="86"/>
      <c r="C202" s="142"/>
      <c r="D202" s="207"/>
      <c r="E202" s="235"/>
      <c r="F202" s="142"/>
      <c r="G202" s="216"/>
      <c r="H202" s="247"/>
      <c r="I202" s="81"/>
    </row>
    <row r="203" spans="1:9" ht="12.75">
      <c r="A203" s="279"/>
      <c r="B203" s="86"/>
      <c r="C203" s="142"/>
      <c r="D203" s="207"/>
      <c r="E203" s="235"/>
      <c r="F203" s="142"/>
      <c r="G203" s="216"/>
      <c r="H203" s="247"/>
      <c r="I203" s="81"/>
    </row>
    <row r="204" spans="1:9" ht="12.75">
      <c r="A204" s="279"/>
      <c r="B204" s="86"/>
      <c r="C204" s="142"/>
      <c r="D204" s="207"/>
      <c r="E204" s="235"/>
      <c r="F204" s="142"/>
      <c r="G204" s="216"/>
      <c r="H204" s="247"/>
      <c r="I204" s="81"/>
    </row>
    <row r="205" spans="1:9" ht="12.75">
      <c r="A205" s="279"/>
      <c r="B205" s="86"/>
      <c r="C205" s="142"/>
      <c r="D205" s="207"/>
      <c r="E205" s="235"/>
      <c r="F205" s="142"/>
      <c r="G205" s="216"/>
      <c r="H205" s="247"/>
      <c r="I205" s="81"/>
    </row>
    <row r="206" spans="1:9" ht="12.75">
      <c r="A206" s="279"/>
      <c r="B206" s="86"/>
      <c r="C206" s="142"/>
      <c r="D206" s="207"/>
      <c r="E206" s="235"/>
      <c r="F206" s="142"/>
      <c r="G206" s="216"/>
      <c r="H206" s="247"/>
      <c r="I206" s="81"/>
    </row>
    <row r="207" spans="1:9" ht="12.75">
      <c r="A207" s="279"/>
      <c r="B207" s="86"/>
      <c r="C207" s="142"/>
      <c r="D207" s="207"/>
      <c r="E207" s="235"/>
      <c r="F207" s="142"/>
      <c r="G207" s="216"/>
      <c r="H207" s="247"/>
      <c r="I207" s="81"/>
    </row>
    <row r="208" spans="1:9" ht="12.75">
      <c r="A208" s="279"/>
      <c r="B208" s="86"/>
      <c r="C208" s="142"/>
      <c r="D208" s="207"/>
      <c r="E208" s="235"/>
      <c r="F208" s="142"/>
      <c r="G208" s="216"/>
      <c r="H208" s="247"/>
      <c r="I208" s="81"/>
    </row>
    <row r="209" spans="1:9" ht="12.75">
      <c r="A209" s="279"/>
      <c r="B209" s="86"/>
      <c r="C209" s="142"/>
      <c r="D209" s="207"/>
      <c r="E209" s="235"/>
      <c r="F209" s="142"/>
      <c r="G209" s="216"/>
      <c r="H209" s="247"/>
      <c r="I209" s="81"/>
    </row>
    <row r="210" spans="1:9" ht="12.75">
      <c r="A210" s="279"/>
      <c r="B210" s="86"/>
      <c r="C210" s="142"/>
      <c r="D210" s="207"/>
      <c r="E210" s="235"/>
      <c r="F210" s="142"/>
      <c r="G210" s="216"/>
      <c r="H210" s="247"/>
      <c r="I210" s="81"/>
    </row>
    <row r="211" spans="1:9" ht="12.75">
      <c r="A211" s="279"/>
      <c r="B211" s="86"/>
      <c r="C211" s="142"/>
      <c r="D211" s="207"/>
      <c r="E211" s="235"/>
      <c r="F211" s="142"/>
      <c r="G211" s="216"/>
      <c r="H211" s="247"/>
      <c r="I211" s="81"/>
    </row>
    <row r="212" spans="1:9" ht="12.75">
      <c r="A212" s="279" t="s">
        <v>154</v>
      </c>
      <c r="B212" s="279" t="s">
        <v>155</v>
      </c>
      <c r="C212" s="142"/>
      <c r="D212" s="207"/>
      <c r="E212" s="207"/>
      <c r="F212" s="142"/>
      <c r="G212" s="216"/>
      <c r="H212" s="247"/>
      <c r="I212" s="372" t="s">
        <v>58</v>
      </c>
    </row>
    <row r="213" spans="1:2" ht="12.75">
      <c r="A213" s="215" t="s">
        <v>158</v>
      </c>
      <c r="B213" s="337" t="s">
        <v>156</v>
      </c>
    </row>
    <row r="214" spans="2:7" ht="38.25" customHeight="1">
      <c r="B214" s="395" t="s">
        <v>90</v>
      </c>
      <c r="C214" s="396"/>
      <c r="D214" s="396"/>
      <c r="E214" s="396"/>
      <c r="F214" s="396"/>
      <c r="G214" s="396"/>
    </row>
    <row r="215" spans="1:7" ht="15.75" customHeight="1">
      <c r="A215" s="107" t="s">
        <v>159</v>
      </c>
      <c r="B215" s="338" t="s">
        <v>180</v>
      </c>
      <c r="C215" s="243"/>
      <c r="D215" s="243"/>
      <c r="E215" s="243"/>
      <c r="F215" s="243"/>
      <c r="G215" s="243"/>
    </row>
    <row r="216" spans="1:9" ht="24.75" customHeight="1">
      <c r="A216" s="339" t="s">
        <v>45</v>
      </c>
      <c r="B216" s="382" t="s">
        <v>214</v>
      </c>
      <c r="C216" s="382"/>
      <c r="D216" s="382"/>
      <c r="E216" s="382"/>
      <c r="F216" s="382"/>
      <c r="G216" s="216"/>
      <c r="H216" s="216"/>
      <c r="I216" s="81"/>
    </row>
    <row r="217" spans="1:7" ht="12.75" customHeight="1">
      <c r="A217" s="108" t="s">
        <v>45</v>
      </c>
      <c r="B217" s="382" t="s">
        <v>209</v>
      </c>
      <c r="C217" s="382"/>
      <c r="D217" s="382"/>
      <c r="E217" s="382"/>
      <c r="F217" s="382"/>
      <c r="G217" s="243"/>
    </row>
    <row r="218" spans="1:7" ht="22.5" customHeight="1">
      <c r="A218" s="108" t="s">
        <v>45</v>
      </c>
      <c r="B218" s="382" t="s">
        <v>182</v>
      </c>
      <c r="C218" s="382"/>
      <c r="D218" s="382"/>
      <c r="E218" s="382"/>
      <c r="F218" s="382"/>
      <c r="G218" s="243"/>
    </row>
    <row r="219" spans="1:7" ht="13.5" customHeight="1">
      <c r="A219" s="108" t="s">
        <v>45</v>
      </c>
      <c r="B219" s="382" t="s">
        <v>181</v>
      </c>
      <c r="C219" s="382"/>
      <c r="D219" s="382"/>
      <c r="E219" s="382"/>
      <c r="F219" s="382"/>
      <c r="G219" s="382"/>
    </row>
    <row r="220" spans="2:7" ht="6" customHeight="1">
      <c r="B220" s="250"/>
      <c r="C220" s="250"/>
      <c r="D220" s="250"/>
      <c r="E220" s="250"/>
      <c r="F220" s="250"/>
      <c r="G220" s="250"/>
    </row>
    <row r="221" spans="2:6" ht="11.25" customHeight="1">
      <c r="B221" s="250"/>
      <c r="C221" s="335" t="s">
        <v>210</v>
      </c>
      <c r="D221" s="336" t="s">
        <v>211</v>
      </c>
      <c r="E221" s="335" t="s">
        <v>212</v>
      </c>
      <c r="F221" s="335" t="s">
        <v>218</v>
      </c>
    </row>
    <row r="222" spans="2:6" ht="11.25" customHeight="1">
      <c r="B222" s="250"/>
      <c r="C222" s="333" t="s">
        <v>183</v>
      </c>
      <c r="D222" s="334">
        <v>43435.2</v>
      </c>
      <c r="E222" s="343">
        <v>21056.2</v>
      </c>
      <c r="F222" s="347">
        <f>D222+E222</f>
        <v>64491.399999999994</v>
      </c>
    </row>
    <row r="223" spans="2:6" ht="11.25" customHeight="1">
      <c r="B223" s="250"/>
      <c r="C223" s="333" t="s">
        <v>184</v>
      </c>
      <c r="D223" s="334">
        <v>39246.78</v>
      </c>
      <c r="E223" s="343">
        <v>10825</v>
      </c>
      <c r="F223" s="347">
        <f aca="true" t="shared" si="0" ref="F223:F249">D223+E223</f>
        <v>50071.78</v>
      </c>
    </row>
    <row r="224" spans="2:6" ht="11.25" customHeight="1">
      <c r="B224" s="250"/>
      <c r="C224" s="333" t="s">
        <v>185</v>
      </c>
      <c r="D224" s="334">
        <v>6573.5</v>
      </c>
      <c r="E224" s="343">
        <v>2045</v>
      </c>
      <c r="F224" s="347">
        <f t="shared" si="0"/>
        <v>8618.5</v>
      </c>
    </row>
    <row r="225" spans="2:6" ht="11.25" customHeight="1">
      <c r="B225" s="250"/>
      <c r="C225" s="333" t="s">
        <v>186</v>
      </c>
      <c r="D225" s="334">
        <v>10360.7</v>
      </c>
      <c r="E225" s="343">
        <v>2161</v>
      </c>
      <c r="F225" s="347">
        <f t="shared" si="0"/>
        <v>12521.7</v>
      </c>
    </row>
    <row r="226" spans="2:6" ht="11.25" customHeight="1">
      <c r="B226" s="250"/>
      <c r="C226" s="333" t="s">
        <v>187</v>
      </c>
      <c r="D226" s="334">
        <v>121536</v>
      </c>
      <c r="E226" s="343">
        <v>13526</v>
      </c>
      <c r="F226" s="347">
        <f t="shared" si="0"/>
        <v>135062</v>
      </c>
    </row>
    <row r="227" spans="2:6" ht="11.25" customHeight="1">
      <c r="B227" s="250"/>
      <c r="C227" s="333" t="s">
        <v>188</v>
      </c>
      <c r="D227" s="334">
        <v>2278.3</v>
      </c>
      <c r="E227" s="343">
        <v>1833.5</v>
      </c>
      <c r="F227" s="347">
        <f t="shared" si="0"/>
        <v>4111.8</v>
      </c>
    </row>
    <row r="228" spans="2:6" ht="11.25" customHeight="1">
      <c r="B228" s="250"/>
      <c r="C228" s="333" t="s">
        <v>189</v>
      </c>
      <c r="D228" s="334">
        <v>133526.55</v>
      </c>
      <c r="E228" s="343">
        <v>14945.6</v>
      </c>
      <c r="F228" s="347">
        <f t="shared" si="0"/>
        <v>148472.15</v>
      </c>
    </row>
    <row r="229" spans="2:6" ht="11.25" customHeight="1">
      <c r="B229" s="250"/>
      <c r="C229" s="333" t="s">
        <v>190</v>
      </c>
      <c r="D229" s="334">
        <v>24141.3</v>
      </c>
      <c r="E229" s="343">
        <v>3450</v>
      </c>
      <c r="F229" s="347">
        <f t="shared" si="0"/>
        <v>27591.3</v>
      </c>
    </row>
    <row r="230" spans="2:6" ht="11.25" customHeight="1">
      <c r="B230" s="250"/>
      <c r="C230" s="333" t="s">
        <v>191</v>
      </c>
      <c r="D230" s="334">
        <v>1323.5</v>
      </c>
      <c r="E230" s="343">
        <v>911.5</v>
      </c>
      <c r="F230" s="347">
        <f t="shared" si="0"/>
        <v>2235</v>
      </c>
    </row>
    <row r="231" spans="2:6" ht="11.25" customHeight="1">
      <c r="B231" s="250"/>
      <c r="C231" s="333" t="s">
        <v>192</v>
      </c>
      <c r="D231" s="334">
        <v>959.3</v>
      </c>
      <c r="E231" s="343">
        <v>321.4</v>
      </c>
      <c r="F231" s="347">
        <f t="shared" si="0"/>
        <v>1280.6999999999998</v>
      </c>
    </row>
    <row r="232" spans="2:6" ht="11.25" customHeight="1">
      <c r="B232" s="250"/>
      <c r="C232" s="333" t="s">
        <v>193</v>
      </c>
      <c r="D232" s="334">
        <v>1985</v>
      </c>
      <c r="E232" s="343">
        <v>1324.9</v>
      </c>
      <c r="F232" s="347">
        <f t="shared" si="0"/>
        <v>3309.9</v>
      </c>
    </row>
    <row r="233" spans="2:6" ht="11.25" customHeight="1">
      <c r="B233" s="250"/>
      <c r="C233" s="333" t="s">
        <v>194</v>
      </c>
      <c r="D233" s="334">
        <v>3719.3</v>
      </c>
      <c r="E233" s="343">
        <v>2187.3</v>
      </c>
      <c r="F233" s="347">
        <f t="shared" si="0"/>
        <v>5906.6</v>
      </c>
    </row>
    <row r="234" spans="2:6" ht="11.25" customHeight="1">
      <c r="B234" s="250"/>
      <c r="C234" s="333" t="s">
        <v>195</v>
      </c>
      <c r="D234" s="334">
        <v>511.6</v>
      </c>
      <c r="E234" s="343">
        <v>255.2</v>
      </c>
      <c r="F234" s="347">
        <f t="shared" si="0"/>
        <v>766.8</v>
      </c>
    </row>
    <row r="235" spans="2:6" ht="11.25" customHeight="1">
      <c r="B235" s="250"/>
      <c r="C235" s="333" t="s">
        <v>196</v>
      </c>
      <c r="D235" s="334">
        <v>297.2</v>
      </c>
      <c r="E235" s="343">
        <v>221.2</v>
      </c>
      <c r="F235" s="347">
        <f t="shared" si="0"/>
        <v>518.4</v>
      </c>
    </row>
    <row r="236" spans="2:6" ht="11.25" customHeight="1">
      <c r="B236" s="250"/>
      <c r="C236" s="333" t="s">
        <v>197</v>
      </c>
      <c r="D236" s="334">
        <v>45223</v>
      </c>
      <c r="E236" s="343">
        <v>50892.6</v>
      </c>
      <c r="F236" s="347">
        <f t="shared" si="0"/>
        <v>96115.6</v>
      </c>
    </row>
    <row r="237" spans="2:6" ht="11.25" customHeight="1">
      <c r="B237" s="250"/>
      <c r="C237" s="333" t="s">
        <v>198</v>
      </c>
      <c r="D237" s="334">
        <v>2589.4</v>
      </c>
      <c r="E237" s="343">
        <v>2000.4</v>
      </c>
      <c r="F237" s="347">
        <f t="shared" si="0"/>
        <v>4589.8</v>
      </c>
    </row>
    <row r="238" spans="2:6" ht="11.25" customHeight="1">
      <c r="B238" s="250"/>
      <c r="C238" s="333" t="s">
        <v>199</v>
      </c>
      <c r="D238" s="334">
        <v>8516.7</v>
      </c>
      <c r="E238" s="343">
        <v>3536.9</v>
      </c>
      <c r="F238" s="347">
        <f t="shared" si="0"/>
        <v>12053.6</v>
      </c>
    </row>
    <row r="239" spans="2:6" ht="11.25" customHeight="1">
      <c r="B239" s="250"/>
      <c r="C239" s="333" t="s">
        <v>191</v>
      </c>
      <c r="D239" s="334">
        <v>616.1</v>
      </c>
      <c r="E239" s="343">
        <v>260.7</v>
      </c>
      <c r="F239" s="347">
        <f t="shared" si="0"/>
        <v>876.8</v>
      </c>
    </row>
    <row r="240" spans="2:6" ht="11.25" customHeight="1">
      <c r="B240" s="250"/>
      <c r="C240" s="333" t="s">
        <v>200</v>
      </c>
      <c r="D240" s="334">
        <v>1179.1</v>
      </c>
      <c r="E240" s="343">
        <v>453</v>
      </c>
      <c r="F240" s="347">
        <f t="shared" si="0"/>
        <v>1632.1</v>
      </c>
    </row>
    <row r="241" spans="2:6" ht="11.25" customHeight="1">
      <c r="B241" s="250"/>
      <c r="C241" s="333" t="s">
        <v>201</v>
      </c>
      <c r="D241" s="334">
        <v>23325.6</v>
      </c>
      <c r="E241" s="343">
        <v>4303</v>
      </c>
      <c r="F241" s="347">
        <f t="shared" si="0"/>
        <v>27628.6</v>
      </c>
    </row>
    <row r="242" spans="2:6" ht="11.25" customHeight="1">
      <c r="B242" s="250"/>
      <c r="C242" s="333" t="s">
        <v>202</v>
      </c>
      <c r="D242" s="334">
        <v>1077.6</v>
      </c>
      <c r="E242" s="343">
        <v>499.1</v>
      </c>
      <c r="F242" s="347">
        <f t="shared" si="0"/>
        <v>1576.6999999999998</v>
      </c>
    </row>
    <row r="243" spans="2:6" ht="11.25" customHeight="1">
      <c r="B243" s="250"/>
      <c r="C243" s="333" t="s">
        <v>203</v>
      </c>
      <c r="D243" s="334">
        <v>804.8</v>
      </c>
      <c r="E243" s="343">
        <v>273</v>
      </c>
      <c r="F243" s="347">
        <f t="shared" si="0"/>
        <v>1077.8</v>
      </c>
    </row>
    <row r="244" spans="2:6" ht="11.25" customHeight="1">
      <c r="B244" s="250"/>
      <c r="C244" s="333" t="s">
        <v>204</v>
      </c>
      <c r="D244" s="334">
        <v>20157.9</v>
      </c>
      <c r="E244" s="343">
        <v>4867</v>
      </c>
      <c r="F244" s="347">
        <f t="shared" si="0"/>
        <v>25024.9</v>
      </c>
    </row>
    <row r="245" spans="2:6" ht="11.25" customHeight="1">
      <c r="B245" s="250"/>
      <c r="C245" s="333" t="s">
        <v>205</v>
      </c>
      <c r="D245" s="334">
        <v>4211</v>
      </c>
      <c r="E245" s="343">
        <v>346</v>
      </c>
      <c r="F245" s="347">
        <f t="shared" si="0"/>
        <v>4557</v>
      </c>
    </row>
    <row r="246" spans="2:6" ht="11.25" customHeight="1">
      <c r="B246" s="250"/>
      <c r="C246" s="333" t="s">
        <v>206</v>
      </c>
      <c r="D246" s="334">
        <v>1229</v>
      </c>
      <c r="E246" s="343">
        <v>264</v>
      </c>
      <c r="F246" s="347">
        <f t="shared" si="0"/>
        <v>1493</v>
      </c>
    </row>
    <row r="247" spans="2:6" ht="11.25" customHeight="1">
      <c r="B247" s="250"/>
      <c r="C247" s="333" t="s">
        <v>207</v>
      </c>
      <c r="D247" s="334">
        <v>44771.81</v>
      </c>
      <c r="E247" s="343">
        <v>10783</v>
      </c>
      <c r="F247" s="347">
        <f t="shared" si="0"/>
        <v>55554.81</v>
      </c>
    </row>
    <row r="248" spans="2:6" ht="11.25" customHeight="1" thickBot="1">
      <c r="B248" s="250"/>
      <c r="C248" s="333" t="s">
        <v>208</v>
      </c>
      <c r="D248" s="341">
        <v>1159.3</v>
      </c>
      <c r="E248" s="344">
        <v>484</v>
      </c>
      <c r="F248" s="346">
        <f t="shared" si="0"/>
        <v>1643.3</v>
      </c>
    </row>
    <row r="249" spans="2:8" ht="11.25" customHeight="1" thickBot="1">
      <c r="B249" s="250"/>
      <c r="C249" s="340" t="s">
        <v>213</v>
      </c>
      <c r="D249" s="342">
        <f>SUM(D222:D248)</f>
        <v>544755.5399999999</v>
      </c>
      <c r="E249" s="345">
        <f>SUM(E222:E248)</f>
        <v>154026.5</v>
      </c>
      <c r="F249" s="348">
        <f t="shared" si="0"/>
        <v>698782.0399999999</v>
      </c>
      <c r="H249" s="244"/>
    </row>
    <row r="250" spans="2:7" ht="11.25" customHeight="1">
      <c r="B250" s="250"/>
      <c r="C250" s="250"/>
      <c r="D250" s="250"/>
      <c r="E250" s="250"/>
      <c r="F250" s="250"/>
      <c r="G250" s="250"/>
    </row>
    <row r="251" spans="2:9" ht="10.5" customHeight="1">
      <c r="B251" s="250"/>
      <c r="C251" s="250"/>
      <c r="D251" s="250"/>
      <c r="E251" s="250"/>
      <c r="F251" s="250"/>
      <c r="G251" s="216"/>
      <c r="H251" s="216"/>
      <c r="I251" s="81"/>
    </row>
    <row r="252" spans="1:9" ht="12.75">
      <c r="A252" s="279" t="s">
        <v>157</v>
      </c>
      <c r="B252" s="279" t="s">
        <v>160</v>
      </c>
      <c r="C252" s="142"/>
      <c r="D252" s="207"/>
      <c r="E252" s="207"/>
      <c r="F252" s="142"/>
      <c r="G252" s="216"/>
      <c r="H252" s="216"/>
      <c r="I252" s="81"/>
    </row>
    <row r="253" spans="1:2" ht="12.75">
      <c r="A253" s="107" t="s">
        <v>158</v>
      </c>
      <c r="B253" s="337" t="s">
        <v>128</v>
      </c>
    </row>
    <row r="254" spans="1:7" ht="22.5" customHeight="1">
      <c r="A254" s="282" t="s">
        <v>45</v>
      </c>
      <c r="B254" s="382" t="s">
        <v>274</v>
      </c>
      <c r="C254" s="382"/>
      <c r="D254" s="382"/>
      <c r="E254" s="382"/>
      <c r="F254" s="382"/>
      <c r="G254" s="382"/>
    </row>
    <row r="255" spans="1:7" ht="33.75" customHeight="1">
      <c r="A255" s="282" t="s">
        <v>45</v>
      </c>
      <c r="B255" s="382" t="s">
        <v>275</v>
      </c>
      <c r="C255" s="382"/>
      <c r="D255" s="382"/>
      <c r="E255" s="382"/>
      <c r="F255" s="382"/>
      <c r="G255" s="382"/>
    </row>
    <row r="256" spans="1:7" ht="16.5" customHeight="1">
      <c r="A256" s="282"/>
      <c r="B256" s="250"/>
      <c r="C256" s="250"/>
      <c r="D256" s="250"/>
      <c r="E256" s="250"/>
      <c r="F256" s="250"/>
      <c r="G256" s="250"/>
    </row>
    <row r="257" spans="1:2" ht="12.75">
      <c r="A257" s="107"/>
      <c r="B257" s="29"/>
    </row>
    <row r="258" spans="1:9" ht="12.75">
      <c r="A258" s="107" t="s">
        <v>159</v>
      </c>
      <c r="B258" s="337" t="s">
        <v>125</v>
      </c>
      <c r="I258" s="372" t="s">
        <v>217</v>
      </c>
    </row>
    <row r="259" spans="1:7" ht="10.5" customHeight="1">
      <c r="A259" s="282" t="s">
        <v>45</v>
      </c>
      <c r="B259" s="383" t="s">
        <v>126</v>
      </c>
      <c r="C259" s="383"/>
      <c r="D259" s="383"/>
      <c r="E259" s="383"/>
      <c r="F259" s="383"/>
      <c r="G259" s="383"/>
    </row>
    <row r="260" spans="2:7" ht="12.75">
      <c r="B260" s="383"/>
      <c r="C260" s="383"/>
      <c r="D260" s="383"/>
      <c r="E260" s="383"/>
      <c r="F260" s="383"/>
      <c r="G260" s="383"/>
    </row>
    <row r="261" spans="1:7" ht="15.75">
      <c r="A261" s="282" t="s">
        <v>45</v>
      </c>
      <c r="B261" s="383" t="s">
        <v>127</v>
      </c>
      <c r="C261" s="383"/>
      <c r="D261" s="383"/>
      <c r="E261" s="383"/>
      <c r="F261" s="383"/>
      <c r="G261" s="383"/>
    </row>
    <row r="262" spans="2:7" ht="9.75" customHeight="1">
      <c r="B262" s="383"/>
      <c r="C262" s="383"/>
      <c r="D262" s="383"/>
      <c r="E262" s="383"/>
      <c r="F262" s="383"/>
      <c r="G262" s="383"/>
    </row>
    <row r="263" spans="1:9" ht="12.75">
      <c r="A263" s="279"/>
      <c r="B263" s="86"/>
      <c r="C263" s="142"/>
      <c r="D263" s="207"/>
      <c r="E263" s="207"/>
      <c r="F263" s="142"/>
      <c r="G263" s="216"/>
      <c r="H263" s="216"/>
      <c r="I263" s="81"/>
    </row>
    <row r="264" spans="1:2" ht="12.75">
      <c r="A264" s="107"/>
      <c r="B264" s="29"/>
    </row>
    <row r="265" spans="1:2" ht="12.75">
      <c r="A265" s="107"/>
      <c r="B265" s="107" t="s">
        <v>56</v>
      </c>
    </row>
    <row r="266" spans="1:2" ht="15.75">
      <c r="A266" s="280" t="s">
        <v>45</v>
      </c>
      <c r="B266" s="29" t="s">
        <v>165</v>
      </c>
    </row>
    <row r="267" spans="1:2" ht="15.75">
      <c r="A267" s="280" t="s">
        <v>45</v>
      </c>
      <c r="B267" s="29" t="s">
        <v>178</v>
      </c>
    </row>
    <row r="268" spans="1:7" ht="15" customHeight="1">
      <c r="A268" s="280" t="s">
        <v>45</v>
      </c>
      <c r="B268" s="29" t="s">
        <v>162</v>
      </c>
      <c r="D268" s="27"/>
      <c r="E268" s="27"/>
      <c r="F268" s="27"/>
      <c r="G268" s="27"/>
    </row>
    <row r="269" spans="1:2" ht="12.75" customHeight="1">
      <c r="A269" s="280" t="s">
        <v>45</v>
      </c>
      <c r="B269" s="29" t="s">
        <v>163</v>
      </c>
    </row>
    <row r="270" spans="1:2" ht="12.75" customHeight="1">
      <c r="A270" s="280" t="s">
        <v>45</v>
      </c>
      <c r="B270" s="29" t="s">
        <v>177</v>
      </c>
    </row>
    <row r="271" spans="1:2" ht="12.75" customHeight="1">
      <c r="A271" s="280" t="s">
        <v>45</v>
      </c>
      <c r="B271" s="29" t="s">
        <v>166</v>
      </c>
    </row>
    <row r="272" spans="1:2" ht="12.75" customHeight="1">
      <c r="A272" s="280" t="s">
        <v>45</v>
      </c>
      <c r="B272" s="29" t="s">
        <v>164</v>
      </c>
    </row>
    <row r="273" spans="1:2" ht="12.75" customHeight="1">
      <c r="A273" s="280"/>
      <c r="B273" s="29"/>
    </row>
    <row r="274" spans="1:2" ht="18.75">
      <c r="A274" s="281"/>
      <c r="B274" s="107" t="s">
        <v>57</v>
      </c>
    </row>
    <row r="275" spans="1:6" ht="22.5" customHeight="1">
      <c r="A275" s="332" t="s">
        <v>45</v>
      </c>
      <c r="B275" s="395" t="s">
        <v>170</v>
      </c>
      <c r="C275" s="396"/>
      <c r="D275" s="396"/>
      <c r="E275" s="396"/>
      <c r="F275" s="243"/>
    </row>
    <row r="276" spans="1:2" ht="15.75">
      <c r="A276" s="280" t="s">
        <v>45</v>
      </c>
      <c r="B276" s="29" t="s">
        <v>175</v>
      </c>
    </row>
    <row r="277" spans="1:2" ht="15.75">
      <c r="A277" s="280" t="s">
        <v>45</v>
      </c>
      <c r="B277" s="29" t="s">
        <v>179</v>
      </c>
    </row>
    <row r="278" spans="1:2" ht="15.75">
      <c r="A278" s="280" t="s">
        <v>45</v>
      </c>
      <c r="B278" s="29" t="s">
        <v>167</v>
      </c>
    </row>
    <row r="279" spans="1:2" ht="15.75">
      <c r="A279" s="280" t="s">
        <v>45</v>
      </c>
      <c r="B279" s="29" t="s">
        <v>168</v>
      </c>
    </row>
    <row r="280" spans="1:2" ht="15.75">
      <c r="A280" s="280" t="s">
        <v>45</v>
      </c>
      <c r="B280" s="29" t="s">
        <v>169</v>
      </c>
    </row>
    <row r="281" spans="1:2" ht="15.75">
      <c r="A281" s="280" t="s">
        <v>45</v>
      </c>
      <c r="B281" s="29" t="s">
        <v>176</v>
      </c>
    </row>
    <row r="282" spans="1:2" ht="15.75">
      <c r="A282" s="280"/>
      <c r="B282" s="29"/>
    </row>
    <row r="283" spans="1:2" ht="15.75">
      <c r="A283" s="280"/>
      <c r="B283" s="29"/>
    </row>
    <row r="284" spans="1:2" ht="12.75">
      <c r="A284" s="107" t="s">
        <v>136</v>
      </c>
      <c r="B284" s="29" t="s">
        <v>37</v>
      </c>
    </row>
    <row r="285" spans="1:2" ht="12.75">
      <c r="A285" s="107"/>
      <c r="B285" s="29"/>
    </row>
    <row r="288" ht="12.75">
      <c r="G288" s="108" t="s">
        <v>280</v>
      </c>
    </row>
  </sheetData>
  <sheetProtection/>
  <mergeCells count="24">
    <mergeCell ref="A93:B95"/>
    <mergeCell ref="B275:E275"/>
    <mergeCell ref="B219:G219"/>
    <mergeCell ref="B217:F217"/>
    <mergeCell ref="B218:F218"/>
    <mergeCell ref="B216:F216"/>
    <mergeCell ref="B194:B195"/>
    <mergeCell ref="B123:I123"/>
    <mergeCell ref="B2:G2"/>
    <mergeCell ref="B13:I13"/>
    <mergeCell ref="G7:H7"/>
    <mergeCell ref="I35:I36"/>
    <mergeCell ref="A23:B25"/>
    <mergeCell ref="A44:B45"/>
    <mergeCell ref="B255:G255"/>
    <mergeCell ref="B259:G260"/>
    <mergeCell ref="B261:G262"/>
    <mergeCell ref="A7:A8"/>
    <mergeCell ref="B183:I183"/>
    <mergeCell ref="B163:I163"/>
    <mergeCell ref="B167:I167"/>
    <mergeCell ref="B214:G214"/>
    <mergeCell ref="B254:G254"/>
    <mergeCell ref="A80:B81"/>
  </mergeCells>
  <printOptions/>
  <pageMargins left="0.49" right="0" top="0.48" bottom="0.44" header="0.64" footer="0.26"/>
  <pageSetup fitToHeight="5" horizontalDpi="600" verticalDpi="600" orientation="landscape" paperSize="9" scale="87" r:id="rId1"/>
  <rowBreaks count="2" manualBreakCount="2">
    <brk id="104" max="8" man="1"/>
    <brk id="15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ug_lubicz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ug_lubicz</dc:creator>
  <cp:keywords/>
  <dc:description/>
  <cp:lastModifiedBy>UG LUBICZ</cp:lastModifiedBy>
  <cp:lastPrinted>2012-03-30T12:10:45Z</cp:lastPrinted>
  <dcterms:created xsi:type="dcterms:W3CDTF">2005-09-12T14:13:19Z</dcterms:created>
  <dcterms:modified xsi:type="dcterms:W3CDTF">2012-04-02T05:32:44Z</dcterms:modified>
  <cp:category/>
  <cp:version/>
  <cp:contentType/>
  <cp:contentStatus/>
</cp:coreProperties>
</file>