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09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<sst xmlns="http://schemas.openxmlformats.org/spreadsheetml/2006/main" count="370" uniqueCount="286">
  <si>
    <t>Dział</t>
  </si>
  <si>
    <t>Plan w zł.</t>
  </si>
  <si>
    <t>ROLNICTWO I ŁOWIECTWO</t>
  </si>
  <si>
    <t>010</t>
  </si>
  <si>
    <t>01095</t>
  </si>
  <si>
    <t>600</t>
  </si>
  <si>
    <t>TRANSPORT I ŁĄCZNOŚĆ</t>
  </si>
  <si>
    <t>60016</t>
  </si>
  <si>
    <t>700</t>
  </si>
  <si>
    <t>70005</t>
  </si>
  <si>
    <t>GOSPODARKA MIESZKANIOWA</t>
  </si>
  <si>
    <t>Gospodarka gruntami i nieruchomościami</t>
  </si>
  <si>
    <t>750</t>
  </si>
  <si>
    <t>75011</t>
  </si>
  <si>
    <t>Urzędy Wojewódzkie</t>
  </si>
  <si>
    <t>75023</t>
  </si>
  <si>
    <t>Urzędy gmin</t>
  </si>
  <si>
    <t>Pozostała działalność</t>
  </si>
  <si>
    <t>751</t>
  </si>
  <si>
    <t>75101</t>
  </si>
  <si>
    <t>-dotacja z budż. państwa na zad.zlec. gminie</t>
  </si>
  <si>
    <t>756</t>
  </si>
  <si>
    <t>75601</t>
  </si>
  <si>
    <t>Wpływy z pod. doch. od osób fizycznych</t>
  </si>
  <si>
    <t>75615</t>
  </si>
  <si>
    <t xml:space="preserve">-podatek od nieruchomości </t>
  </si>
  <si>
    <t>-podatek rolny</t>
  </si>
  <si>
    <t>-podatek leśny</t>
  </si>
  <si>
    <t>-podatek od spadków i darowizn</t>
  </si>
  <si>
    <t>-podatek od czynności cywilnoprawnych</t>
  </si>
  <si>
    <t>-odsetki od nieterminowych wpłat podatków i opłat</t>
  </si>
  <si>
    <t>75618</t>
  </si>
  <si>
    <t>-wpływy z opłaty skarbowej</t>
  </si>
  <si>
    <t>-wpływy z opłaty eksploatacyjnej</t>
  </si>
  <si>
    <t>75621</t>
  </si>
  <si>
    <t>-podatek dochodowy od osób fizycznych</t>
  </si>
  <si>
    <t>-podatek dochodowy od osób prawnych</t>
  </si>
  <si>
    <t>758</t>
  </si>
  <si>
    <t>RÓŻNE ROZLICZENIA</t>
  </si>
  <si>
    <t>-subwencja ogólna z budżetu państwa</t>
  </si>
  <si>
    <t>75801</t>
  </si>
  <si>
    <t>75814</t>
  </si>
  <si>
    <t>Różne rozliczenia finansowe</t>
  </si>
  <si>
    <t>-odsetki od środków na rachunkach bankowych</t>
  </si>
  <si>
    <t>801</t>
  </si>
  <si>
    <t>OŚWIATA I WYCHOWANIE</t>
  </si>
  <si>
    <t>80101</t>
  </si>
  <si>
    <t>Szkoły podstawowe</t>
  </si>
  <si>
    <t>900</t>
  </si>
  <si>
    <t>90095</t>
  </si>
  <si>
    <t>921</t>
  </si>
  <si>
    <t>OGÓŁEM:</t>
  </si>
  <si>
    <t>-odsetki od nieterminowych  wpłat podatku</t>
  </si>
  <si>
    <t xml:space="preserve"> kontroli i ochrony prawa</t>
  </si>
  <si>
    <t>Udziały gminy w podatkach stanowiących</t>
  </si>
  <si>
    <t>dochody budżetu państwa</t>
  </si>
  <si>
    <t>pobierajace niektóre świad. z pomocy społ.</t>
  </si>
  <si>
    <t>ADMINISTRACJA PUBLICZNA</t>
  </si>
  <si>
    <t>URZĘDY NACZELNYCH ORGANÓW WŁADZY......</t>
  </si>
  <si>
    <t>Źródła dochodów</t>
  </si>
  <si>
    <t xml:space="preserve"> w zł.</t>
  </si>
  <si>
    <t>w %</t>
  </si>
  <si>
    <t>Rozdz.</t>
  </si>
  <si>
    <t>§</t>
  </si>
  <si>
    <t>-podatek od środków transportowych</t>
  </si>
  <si>
    <t>-wpływy z tyt. przekształcenia prawa użytkowania</t>
  </si>
  <si>
    <t xml:space="preserve">Wykonanie </t>
  </si>
  <si>
    <t>85212</t>
  </si>
  <si>
    <t>85213</t>
  </si>
  <si>
    <t>852</t>
  </si>
  <si>
    <t>85214</t>
  </si>
  <si>
    <t>85219</t>
  </si>
  <si>
    <t>926</t>
  </si>
  <si>
    <t>851</t>
  </si>
  <si>
    <t>OCHRONA ZDROWIA</t>
  </si>
  <si>
    <t>POMOC SPOŁECZNA</t>
  </si>
  <si>
    <t>KULTURA FIZYCZNA I SPORT</t>
  </si>
  <si>
    <t>oraz niektóre świadczenia rodzinne</t>
  </si>
  <si>
    <t>-opłata targowa</t>
  </si>
  <si>
    <t>wieczystego w prawo własności</t>
  </si>
  <si>
    <t>2910</t>
  </si>
  <si>
    <t>2440</t>
  </si>
  <si>
    <t>2010</t>
  </si>
  <si>
    <t>0970</t>
  </si>
  <si>
    <t>0750</t>
  </si>
  <si>
    <t>2030</t>
  </si>
  <si>
    <t>0830</t>
  </si>
  <si>
    <t>0350</t>
  </si>
  <si>
    <t>0360</t>
  </si>
  <si>
    <t>0410</t>
  </si>
  <si>
    <t>0500</t>
  </si>
  <si>
    <t>0910</t>
  </si>
  <si>
    <t>0920</t>
  </si>
  <si>
    <t>2920</t>
  </si>
  <si>
    <t>0020</t>
  </si>
  <si>
    <t>0010</t>
  </si>
  <si>
    <t>0690</t>
  </si>
  <si>
    <t>0480</t>
  </si>
  <si>
    <t>0470</t>
  </si>
  <si>
    <t>0460</t>
  </si>
  <si>
    <t>0430</t>
  </si>
  <si>
    <t>0340</t>
  </si>
  <si>
    <t>0330</t>
  </si>
  <si>
    <t>0320</t>
  </si>
  <si>
    <t>0310</t>
  </si>
  <si>
    <t>2360</t>
  </si>
  <si>
    <t>0770</t>
  </si>
  <si>
    <t>0760</t>
  </si>
  <si>
    <t>80113</t>
  </si>
  <si>
    <t>85295</t>
  </si>
  <si>
    <t xml:space="preserve">-dotacje celowe otrzymane z budżetu państwa </t>
  </si>
  <si>
    <t>400</t>
  </si>
  <si>
    <t>40002</t>
  </si>
  <si>
    <t>6260</t>
  </si>
  <si>
    <t>70004</t>
  </si>
  <si>
    <t>0870</t>
  </si>
  <si>
    <t>75095</t>
  </si>
  <si>
    <t>75616</t>
  </si>
  <si>
    <t>75831</t>
  </si>
  <si>
    <t>85415</t>
  </si>
  <si>
    <t>85228</t>
  </si>
  <si>
    <t>90001</t>
  </si>
  <si>
    <t>0400</t>
  </si>
  <si>
    <t>92695</t>
  </si>
  <si>
    <t>854</t>
  </si>
  <si>
    <t>-wpływy z opłaty produktowej</t>
  </si>
  <si>
    <t>75807</t>
  </si>
  <si>
    <t>EDUKACYJNA OPIEKA WYCHOWAWCZA</t>
  </si>
  <si>
    <t xml:space="preserve">-wpływy ze sprzedaży nieruchomości </t>
  </si>
  <si>
    <t>90020</t>
  </si>
  <si>
    <t xml:space="preserve">Wpływy z podatku rolnego, podatku leśnego, </t>
  </si>
  <si>
    <t>2680</t>
  </si>
  <si>
    <t>2707</t>
  </si>
  <si>
    <t>oraz skł.na ubezpieczenia emerytalne i rentowe</t>
  </si>
  <si>
    <t>z ubezpieczenia społecznego</t>
  </si>
  <si>
    <t>na ubezpieczenie emerytalne i rentowe</t>
  </si>
  <si>
    <t>Usługi opiekuńcze i specjalistyczne usługi opiekuńcze</t>
  </si>
  <si>
    <t>Dostarczanie wody</t>
  </si>
  <si>
    <t>Różne jednostki obsługi gospodarki mieszkaniowej</t>
  </si>
  <si>
    <t>Dowożenie uczniów do szkół</t>
  </si>
  <si>
    <t>Pomoc materialna dla uczniów</t>
  </si>
  <si>
    <t>Gospodarka ściekowa i ochrona wód</t>
  </si>
  <si>
    <t>nieruchomości</t>
  </si>
  <si>
    <t xml:space="preserve">-wpływy z opłat  za użytkowanie wieczyste </t>
  </si>
  <si>
    <t>gminie z zakresu administracji rządowej</t>
  </si>
  <si>
    <t xml:space="preserve">-dotacja z budżetu państwa na zadanie zlec. </t>
  </si>
  <si>
    <t>podatkowej</t>
  </si>
  <si>
    <t xml:space="preserve">-pod. od działalności gosp. w formie karty </t>
  </si>
  <si>
    <t>-odsetki od nietermin.wpłat podatków i opłat</t>
  </si>
  <si>
    <t>zadań zleconych:</t>
  </si>
  <si>
    <t>nieczystości z budynków w Grabowcu</t>
  </si>
  <si>
    <t>i obsługę komunalną w lokalach użytkowych</t>
  </si>
  <si>
    <t>-wpłaty za ogrzewanie, zużycie energii elektr.</t>
  </si>
  <si>
    <t>-wpływy z opł. za zezwolenie na sprzedaż alkoholu</t>
  </si>
  <si>
    <t>W ENERGIĘ EL., GAZ I WODĘ</t>
  </si>
  <si>
    <t xml:space="preserve">WYTWARZANIE I ZAOPATRYWANIE </t>
  </si>
  <si>
    <t>( prowadzenie i aktualizacja rejestru wyborców )</t>
  </si>
  <si>
    <t>za mieszkania komunalne</t>
  </si>
  <si>
    <t xml:space="preserve">-wpływ opłat za wywóz </t>
  </si>
  <si>
    <t>-dotacja z budżetu państwa na sfin. zwrotu producentom rolnym części podatku akcyzowego w cenie oleju napęd. do prod. rolnej</t>
  </si>
  <si>
    <t>- wpływy z tyt. zwrotu kosztów obsługi  komunalnej</t>
  </si>
  <si>
    <t xml:space="preserve">Urzędy nacz. organów wladzy państwowej, </t>
  </si>
  <si>
    <t>na realiz. własnych zadań bieżących gmin :</t>
  </si>
  <si>
    <t xml:space="preserve">Świadczenia rodzinne, zaliczka alimentacyjna </t>
  </si>
  <si>
    <t>Ośrodki pomocy społecznej</t>
  </si>
  <si>
    <t>92605</t>
  </si>
  <si>
    <t>-dotacje z budżetu państwa na realizację</t>
  </si>
  <si>
    <t>Drogi publiczne gminne</t>
  </si>
  <si>
    <t xml:space="preserve"> - wpływy z różnych dochodów:</t>
  </si>
  <si>
    <t xml:space="preserve"> -wpływy z różnych dochodów:</t>
  </si>
  <si>
    <t>podatku  doch.od os. f. i płatnika zas. chorobowych oraz zwroty kosztów sądowych</t>
  </si>
  <si>
    <t xml:space="preserve"> -wpływy z różnych opłat:</t>
  </si>
  <si>
    <t xml:space="preserve">-odsetki z tyt. nieterminowych wpłat opłat </t>
  </si>
  <si>
    <t>85154</t>
  </si>
  <si>
    <t>Przeciwdziałanie alkoholizmowi</t>
  </si>
  <si>
    <t>Zasiłki i pomoc w naturze oraz składki na ubezpieczenie emerytalne i rentowe</t>
  </si>
  <si>
    <t xml:space="preserve">Wpływy z podatku rolnego,podatku leśnego,podatku od czynności cywilnoprawnych, podatków i opłat lokalnych od osób prawnych i in. jedn. organiz. </t>
  </si>
  <si>
    <t>-wpłaty odsetek za nieterminowe regulowanie  należności za czynsz</t>
  </si>
  <si>
    <t xml:space="preserve"> i obsługę komunalną</t>
  </si>
  <si>
    <t>DOCHODY OD OSÓB PRAWNYCH, FIZYCZNYCH I IN. JEDN. NIE POSIAD. OSOB. PRAWNEJ</t>
  </si>
  <si>
    <t>-rekompensaty  utraconych dochodów  w podatkach i opłatach lokalnych z tyt. zwolnień określ. w ustawie o rehabilitacji zawod. i społecznej oraz zatrudnieniu osó niepełnosprawnych</t>
  </si>
  <si>
    <t>-wpłaty  świadczeniobiorców za usługi opiekuńcze GOPS</t>
  </si>
  <si>
    <t>-wpływ odsetek z tyt. zaległych opłat za wywóz ścieków z budynków w Grabowcu</t>
  </si>
  <si>
    <t xml:space="preserve"> od os. fizycznych i płatników zasiłków chorobowych, </t>
  </si>
  <si>
    <t>-wpłaty odsetek od należności za czynsz i obsługę komunalną w lokalach użytkowych</t>
  </si>
  <si>
    <t xml:space="preserve">-wpływy z czynszu </t>
  </si>
  <si>
    <t>-odsetki od nieterminowych wpłat opłat</t>
  </si>
  <si>
    <t>podatku od spadków i darowizn, czyn-ności cywilnoprawnych oraz podat-ków i opłat lokalnych od osób fiz.</t>
  </si>
  <si>
    <t>dochody  j.s.t. na podstawie ustaw</t>
  </si>
  <si>
    <t xml:space="preserve">Wpływy z in. opłat stanowiących </t>
  </si>
  <si>
    <t>&gt; część oświatowa</t>
  </si>
  <si>
    <t>&gt; Świadczenia rodzinne oraz składki na ubezp. emerytalne i rentowe z ubezpieczenia społecznego</t>
  </si>
  <si>
    <t xml:space="preserve">&gt; Składki na ub. zdrowotne opłacane za osoby </t>
  </si>
  <si>
    <t xml:space="preserve">&gt; Zasiłki i pomoc w naturze oraz składki </t>
  </si>
  <si>
    <t>&gt; Ośrodki pomocy społecznej</t>
  </si>
  <si>
    <t xml:space="preserve"> -wpłaty za wodę  [wpływy na poczet  zaległości ustalonych na dzień przejęcia  działalności dostarczania wody  przez Spółkę "elwik"]</t>
  </si>
  <si>
    <t xml:space="preserve"> -wpływy ze sprzedaży  nieruchomości komunalnych </t>
  </si>
  <si>
    <t>-wpł. z odsetek za nieterminowane wpłaty za wodę</t>
  </si>
  <si>
    <t xml:space="preserve"> -za  reklamy w pasie drogowym</t>
  </si>
  <si>
    <t xml:space="preserve"> -odsetki od nieterminowych wpłat</t>
  </si>
  <si>
    <t>0490</t>
  </si>
  <si>
    <t xml:space="preserve"> -opł.za zajęcie pasa drogowego</t>
  </si>
  <si>
    <t xml:space="preserve"> -wpł. z najmu pomieszczeń szkolnych</t>
  </si>
  <si>
    <t>-dotacja celowa z budżetu państwa na realiz. własnych zadań bież.  gmin</t>
  </si>
  <si>
    <t xml:space="preserve">-wpływy czynszu z najmu lokali użytkowych </t>
  </si>
  <si>
    <t xml:space="preserve"> -wpł. z usług - za wodę , ścieki, c.o.</t>
  </si>
  <si>
    <t xml:space="preserve"> -odsetki  za zwł. w zapłacie należności</t>
  </si>
  <si>
    <t xml:space="preserve"> -wpł. ze sprzedaży skł. majątkowych</t>
  </si>
  <si>
    <t>-wpł. ze zwrotu kosztów sądowych w spr. o zapłatę za wodę</t>
  </si>
  <si>
    <t>&gt;część równoważąca</t>
  </si>
  <si>
    <t>&gt; część wyrównawcza</t>
  </si>
  <si>
    <t>wpł. z różnych dochodów:</t>
  </si>
  <si>
    <t>80104</t>
  </si>
  <si>
    <t>Przedszkola</t>
  </si>
  <si>
    <t xml:space="preserve"> -refundacja zasiłków  wypłaconych osobom przebywającym na terenie gminy, a zameldowanych poza gminą</t>
  </si>
  <si>
    <t>&gt;wynagrodzenie płatników pod. doch. od os. fiz i płatników zasiłków chorobowych.</t>
  </si>
  <si>
    <t xml:space="preserve"> -refundacja  wydatków na dożywianie osób przebywających na terenie gminy Lubicz, a zameldowanych poza gminą</t>
  </si>
  <si>
    <t xml:space="preserve"> &gt;zwr. niezrealizowanych wydatków niewygasających</t>
  </si>
  <si>
    <t>,</t>
  </si>
  <si>
    <t>853</t>
  </si>
  <si>
    <t>85395</t>
  </si>
  <si>
    <t>POZOSTAŁE ZADANIA W ZAKRESIE POLITYKI SPOŁ.</t>
  </si>
  <si>
    <t>2008</t>
  </si>
  <si>
    <t>2009</t>
  </si>
  <si>
    <t xml:space="preserve">Wpływy i wydatki zwiazane z groma-dzeniem środków z opłat produkto-wych </t>
  </si>
  <si>
    <t>-wpł. z różnych dochodów:</t>
  </si>
  <si>
    <t>~zwroty za operaty szacunk. nieruchomości</t>
  </si>
  <si>
    <t xml:space="preserve"> -prowizja za realiz. dochodów zw. z zadaniami zleconymi</t>
  </si>
  <si>
    <t xml:space="preserve"> -wpł. za rozmowy telefoniczne, en. elektr., transport</t>
  </si>
  <si>
    <t xml:space="preserve">-odsetki za nieterminowe regulowanie należności </t>
  </si>
  <si>
    <r>
      <t>&gt;</t>
    </r>
    <r>
      <rPr>
        <i/>
        <sz val="9"/>
        <rFont val="Arial CE"/>
        <family val="2"/>
      </rPr>
      <t xml:space="preserve">wynagrodzenie dla płatnika (ZDGMiK)  </t>
    </r>
  </si>
  <si>
    <r>
      <t xml:space="preserve">&gt; </t>
    </r>
    <r>
      <rPr>
        <i/>
        <sz val="9"/>
        <rFont val="Arial CE"/>
        <family val="2"/>
      </rPr>
      <t>wpływy z opłaty adiacenckiej i planistycznej</t>
    </r>
  </si>
  <si>
    <r>
      <t xml:space="preserve"> </t>
    </r>
    <r>
      <rPr>
        <b/>
        <i/>
        <sz val="9"/>
        <rFont val="Arial CE"/>
        <family val="2"/>
      </rPr>
      <t xml:space="preserve">  &gt;</t>
    </r>
    <r>
      <rPr>
        <i/>
        <sz val="9"/>
        <rFont val="Arial CE"/>
        <family val="2"/>
      </rPr>
      <t xml:space="preserve"> opł. za wpis do ewid. działalności gospodarczej</t>
    </r>
  </si>
  <si>
    <r>
      <t>&gt;</t>
    </r>
    <r>
      <rPr>
        <i/>
        <sz val="9"/>
        <rFont val="Arial CE"/>
        <family val="2"/>
      </rPr>
      <t>opł. za koszty upomnienia</t>
    </r>
  </si>
  <si>
    <r>
      <t>&gt;</t>
    </r>
    <r>
      <rPr>
        <i/>
        <sz val="9"/>
        <rFont val="Arial CE"/>
        <family val="2"/>
      </rPr>
      <t xml:space="preserve">wynagrodzenie płatników pod. doch. </t>
    </r>
  </si>
  <si>
    <t>-dochody z tyt. wynajmu autobusów  firmie  przewozowej wynajętej do dowozu uczniów do szkół</t>
  </si>
  <si>
    <t xml:space="preserve"> -zasiłki stałe</t>
  </si>
  <si>
    <t xml:space="preserve"> -dochody z tyt. zwrotu nienależnie pobranych świadczeń rodzinnych</t>
  </si>
  <si>
    <t xml:space="preserve"> -odsetki z tyt.zwrotu  nienależnie pobranych świadczeń rodzinnych</t>
  </si>
  <si>
    <r>
      <t xml:space="preserve">&gt; Pozostała działalność </t>
    </r>
    <r>
      <rPr>
        <i/>
        <sz val="9"/>
        <rFont val="Arial CE"/>
        <family val="2"/>
      </rPr>
      <t>(Pomoc państwa w zakresie dożywiania</t>
    </r>
    <r>
      <rPr>
        <b/>
        <sz val="9"/>
        <rFont val="Arial CE"/>
        <family val="2"/>
      </rPr>
      <t>)</t>
    </r>
  </si>
  <si>
    <t>85324</t>
  </si>
  <si>
    <t>Państw. Fundusz Rehabilit. Osób Niepełnospr.</t>
  </si>
  <si>
    <t xml:space="preserve"> -dotacja z PFRON na obsługę progr. "Uczeń na wsi…"</t>
  </si>
  <si>
    <t xml:space="preserve"> -dotacja rozwojowa na proj."Aktywni i zintegrowani w gm. Lubicz" POKL -wkład krajowy</t>
  </si>
  <si>
    <r>
      <t xml:space="preserve"> </t>
    </r>
    <r>
      <rPr>
        <b/>
        <i/>
        <sz val="8"/>
        <rFont val="Arial CE"/>
        <family val="2"/>
      </rPr>
      <t>&gt;</t>
    </r>
    <r>
      <rPr>
        <i/>
        <sz val="8"/>
        <rFont val="Arial CE"/>
        <family val="2"/>
      </rPr>
      <t>pomoc materialna o charakterze socjalnym dla uczniów</t>
    </r>
  </si>
  <si>
    <t>85495</t>
  </si>
  <si>
    <t>-refund.kosztów eksploat.świetlicy "Wioska Internetowa"</t>
  </si>
  <si>
    <t xml:space="preserve"> -ods. od środków na r-kach bank.</t>
  </si>
  <si>
    <t xml:space="preserve"> -wpł. zasądzonych n.rz. Gminy kosztów sądowych w spr. o zapłatę  zaległ. czynszu</t>
  </si>
  <si>
    <t>75113</t>
  </si>
  <si>
    <t>Wybory do Parlamentu Europejskiego</t>
  </si>
  <si>
    <t xml:space="preserve"> - dotacja z FRKF na dofinans. bud. sali gimnastycznej w Grębocinie</t>
  </si>
  <si>
    <t xml:space="preserve"> -zwrot nadmiernej dotacji za 2008r. -  Przedszkole Publ. w Lubiczu</t>
  </si>
  <si>
    <t xml:space="preserve">-zwrot przez firmę przewozową kosztów opł. rejestr. i ubezpieczenia autobusów </t>
  </si>
  <si>
    <t xml:space="preserve"> -zwrot  niewykorz.dotacji pobranej w 2008r.  na zadanie zlecone przez Gminę (Stowarz. SYNERGIA, PZERiI)</t>
  </si>
  <si>
    <t>0900</t>
  </si>
  <si>
    <t xml:space="preserve"> - ods. od niewykorz. dotacji  w 2008r.</t>
  </si>
  <si>
    <t>KULTURA I OCHRONA DZIEDZICTWA NARODOWEGO</t>
  </si>
  <si>
    <t>92105</t>
  </si>
  <si>
    <t>Poz. zadania w zakresie kultury</t>
  </si>
  <si>
    <t xml:space="preserve"> - wpł. z rozlicz. zaliczki z 2008r.</t>
  </si>
  <si>
    <t>Zadania w zakr. kultury fiz. i sportu</t>
  </si>
  <si>
    <t xml:space="preserve"> - zwr. niewykorz. w 2008r. dotacji na zad. zlecone  UKS SPRINT</t>
  </si>
  <si>
    <t>dofinans. zajęć sportowo-rekreacyjnych z Funduszu Zajęć Sport.-Rekreac. dla Uczniów</t>
  </si>
  <si>
    <t xml:space="preserve"> -  wpł. z PUP Toruń  refundacji wyna- grodzeń pracowników publicznych za XII/08r.</t>
  </si>
  <si>
    <t>GOSODARKA KOMUNALNA I  OCHRONA ŚRODOWISKA</t>
  </si>
  <si>
    <t xml:space="preserve"> -dotacja rozwojowa na proj."Aktywni i zintegrowani w gm. Lubicz" POKL -  środki EFS</t>
  </si>
  <si>
    <t xml:space="preserve"> &gt;wpł. z tyt. nadpł. za  pobyt podopie- cznej w DPS w Dobrzejewicach</t>
  </si>
  <si>
    <t>&gt;zwrot podwójnej zapł. za pobyt podopiecznej w Toruńskim Centrum Caritas</t>
  </si>
  <si>
    <t xml:space="preserve"> -wpł. komorników z tyt. postępowań wobec dłużników alimentacyjnych - w części należnej gminie</t>
  </si>
  <si>
    <t xml:space="preserve"> - środki na realiz. progr. UE "Uczenie się przez całe życie" Comenius 2007-2009 (rozliczenie projektu)</t>
  </si>
  <si>
    <r>
      <t>&gt;</t>
    </r>
    <r>
      <rPr>
        <i/>
        <sz val="9"/>
        <rFont val="Arial CE"/>
        <family val="2"/>
      </rPr>
      <t xml:space="preserve"> odszkodowania za uszkodzenie mienia</t>
    </r>
  </si>
  <si>
    <r>
      <rPr>
        <b/>
        <i/>
        <sz val="9"/>
        <rFont val="Arial CE"/>
        <family val="0"/>
      </rPr>
      <t xml:space="preserve"> &gt;</t>
    </r>
    <r>
      <rPr>
        <i/>
        <sz val="9"/>
        <rFont val="Arial CE"/>
        <family val="2"/>
      </rPr>
      <t>refund. przez PUP Toruń wynagrodz. pracowników publ. za  XII/08r.</t>
    </r>
  </si>
  <si>
    <t>Realizację dochodów budżetu w I półroczu  2009r. w poszczególnych działach przedstawia poniższe zestawienie:</t>
  </si>
  <si>
    <t xml:space="preserve"> &gt;zwrot części wpisu sądowego od pozwu o zapłatę za wodę</t>
  </si>
  <si>
    <r>
      <t>&gt;</t>
    </r>
    <r>
      <rPr>
        <i/>
        <sz val="9"/>
        <rFont val="Arial CE"/>
        <family val="2"/>
      </rPr>
      <t xml:space="preserve"> opł. za informację publiczną</t>
    </r>
  </si>
  <si>
    <r>
      <t xml:space="preserve"> &gt;</t>
    </r>
    <r>
      <rPr>
        <i/>
        <sz val="9"/>
        <rFont val="Arial CE"/>
        <family val="2"/>
      </rPr>
      <t xml:space="preserve"> należności  po  likwidacji Gospodarstwa Pomocn. przy Urzędzie Gminy             </t>
    </r>
  </si>
  <si>
    <r>
      <t xml:space="preserve"> &gt;</t>
    </r>
    <r>
      <rPr>
        <i/>
        <sz val="9"/>
        <rFont val="Arial CE"/>
        <family val="2"/>
      </rPr>
      <t xml:space="preserve"> wynagrodzenie płatnika (Urząd Gminy) podatku dochod. od osób fiz.  i płatnika zasiłków chorob.</t>
    </r>
  </si>
  <si>
    <r>
      <rPr>
        <b/>
        <i/>
        <sz val="9"/>
        <rFont val="Arial CE"/>
        <family val="2"/>
      </rPr>
      <t>&gt;</t>
    </r>
    <r>
      <rPr>
        <i/>
        <sz val="9"/>
        <rFont val="Arial CE"/>
        <family val="2"/>
      </rPr>
      <t>zwrot kosztów deleg. ZGW</t>
    </r>
  </si>
  <si>
    <t>75647</t>
  </si>
  <si>
    <t>Pobór podatków, opłat i niepodatk. należn.  budżetowych</t>
  </si>
  <si>
    <t xml:space="preserve"> - wpł. z tyt. zwrotu  kosztów postęp. podatkowego</t>
  </si>
  <si>
    <t xml:space="preserve">-wpływy z  wynajmu pomieszczenia biurowego </t>
  </si>
  <si>
    <r>
      <t xml:space="preserve">&gt; </t>
    </r>
    <r>
      <rPr>
        <i/>
        <sz val="9"/>
        <rFont val="Arial CE"/>
        <family val="2"/>
      </rPr>
      <t>odszkodowania z ubezp. majątkowego</t>
    </r>
  </si>
  <si>
    <t xml:space="preserve"> -wpływy z czynszu za dzierżawę gruntów roln. </t>
  </si>
  <si>
    <r>
      <rPr>
        <b/>
        <i/>
        <sz val="9"/>
        <rFont val="Arial CE"/>
        <family val="0"/>
      </rPr>
      <t>&gt;</t>
    </r>
    <r>
      <rPr>
        <i/>
        <sz val="9"/>
        <rFont val="Arial CE"/>
        <family val="0"/>
      </rPr>
      <t xml:space="preserve"> wpł. za legitymacje i świadectwa szkolne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</si>
</sst>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_-* #,##0.0\ _z_ł_-;\-* #,##0.0\ _z_ł_-;_-* &quot;-&quot;?\ _z_ł_-;_-@_-"/>
    <numFmt numFmtId="169" formatCode="_-* #,##0.0\ _z_ł_-;\-* #,##0.0\ _z_ł_-;_-* &quot;-&quot;??\ _z_ł_-;_-@_-"/>
    <numFmt numFmtId="170" formatCode="_-* #,##0\ _z_ł_-;\-* #,##0\ _z_ł_-;_-* &quot;-&quot;??\ _z_ł_-;_-@_-"/>
  </numFmts>
  <fonts count="35">
    <font>
      <sz val="10"/>
      <name val="Arial CE"/>
      <family val="0"/>
    </font>
    <font>
      <i/>
      <sz val="10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sz val="10"/>
      <color indexed="10"/>
      <name val="Arial CE"/>
      <family val="0"/>
    </font>
    <font>
      <sz val="11"/>
      <name val="Arial CE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2"/>
      <name val="Arial CE"/>
      <family val="2"/>
    </font>
    <font>
      <b/>
      <i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0"/>
      <name val="Arial CE"/>
      <family val="2"/>
    </font>
    <font>
      <i/>
      <sz val="9"/>
      <color indexed="10"/>
      <name val="Arial CE"/>
      <family val="2"/>
    </font>
    <font>
      <sz val="9"/>
      <color indexed="10"/>
      <name val="Arial CE"/>
      <family val="2"/>
    </font>
    <font>
      <b/>
      <i/>
      <sz val="9"/>
      <color indexed="10"/>
      <name val="Arial CE"/>
      <family val="2"/>
    </font>
    <font>
      <i/>
      <sz val="8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319">
    <xf numFmtId="0" fontId="0" fillId="0" borderId="0" xfId="0" applyAlignment="1">
      <alignment/>
    </xf>
    <xf numFmtId="43" fontId="4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170" fontId="4" fillId="0" borderId="10" xfId="42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49" fontId="3" fillId="21" borderId="13" xfId="0" applyNumberFormat="1" applyFont="1" applyFill="1" applyBorder="1" applyAlignment="1">
      <alignment horizontal="center"/>
    </xf>
    <xf numFmtId="49" fontId="3" fillId="21" borderId="10" xfId="0" applyNumberFormat="1" applyFont="1" applyFill="1" applyBorder="1" applyAlignment="1">
      <alignment horizontal="center"/>
    </xf>
    <xf numFmtId="49" fontId="10" fillId="21" borderId="14" xfId="0" applyNumberFormat="1" applyFont="1" applyFill="1" applyBorder="1" applyAlignment="1">
      <alignment horizontal="center"/>
    </xf>
    <xf numFmtId="49" fontId="6" fillId="21" borderId="0" xfId="0" applyNumberFormat="1" applyFont="1" applyFill="1" applyBorder="1" applyAlignment="1">
      <alignment horizontal="center"/>
    </xf>
    <xf numFmtId="41" fontId="3" fillId="21" borderId="10" xfId="0" applyNumberFormat="1" applyFont="1" applyFill="1" applyBorder="1" applyAlignment="1">
      <alignment/>
    </xf>
    <xf numFmtId="43" fontId="3" fillId="21" borderId="15" xfId="0" applyNumberFormat="1" applyFont="1" applyFill="1" applyBorder="1" applyAlignment="1">
      <alignment horizontal="center"/>
    </xf>
    <xf numFmtId="168" fontId="3" fillId="21" borderId="16" xfId="0" applyNumberFormat="1" applyFont="1" applyFill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/>
    </xf>
    <xf numFmtId="168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3" fontId="4" fillId="0" borderId="19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2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/>
    </xf>
    <xf numFmtId="168" fontId="0" fillId="0" borderId="20" xfId="0" applyNumberFormat="1" applyFont="1" applyBorder="1" applyAlignment="1">
      <alignment/>
    </xf>
    <xf numFmtId="168" fontId="4" fillId="0" borderId="21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 wrapText="1" indent="1"/>
    </xf>
    <xf numFmtId="49" fontId="30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wrapText="1" indent="1"/>
    </xf>
    <xf numFmtId="43" fontId="3" fillId="0" borderId="22" xfId="42" applyNumberFormat="1" applyFont="1" applyBorder="1" applyAlignment="1">
      <alignment/>
    </xf>
    <xf numFmtId="49" fontId="3" fillId="21" borderId="23" xfId="0" applyNumberFormat="1" applyFont="1" applyFill="1" applyBorder="1" applyAlignment="1">
      <alignment horizontal="center"/>
    </xf>
    <xf numFmtId="49" fontId="3" fillId="21" borderId="24" xfId="0" applyNumberFormat="1" applyFont="1" applyFill="1" applyBorder="1" applyAlignment="1">
      <alignment horizontal="center"/>
    </xf>
    <xf numFmtId="0" fontId="9" fillId="21" borderId="25" xfId="0" applyFont="1" applyFill="1" applyBorder="1" applyAlignment="1">
      <alignment horizontal="center"/>
    </xf>
    <xf numFmtId="41" fontId="3" fillId="21" borderId="2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 wrapText="1"/>
    </xf>
    <xf numFmtId="49" fontId="31" fillId="0" borderId="0" xfId="0" applyNumberFormat="1" applyFont="1" applyBorder="1" applyAlignment="1">
      <alignment/>
    </xf>
    <xf numFmtId="49" fontId="30" fillId="0" borderId="0" xfId="0" applyNumberFormat="1" applyFont="1" applyBorder="1" applyAlignment="1">
      <alignment/>
    </xf>
    <xf numFmtId="49" fontId="32" fillId="0" borderId="0" xfId="0" applyNumberFormat="1" applyFont="1" applyBorder="1" applyAlignment="1">
      <alignment/>
    </xf>
    <xf numFmtId="170" fontId="32" fillId="0" borderId="10" xfId="42" applyNumberFormat="1" applyFont="1" applyBorder="1" applyAlignment="1">
      <alignment/>
    </xf>
    <xf numFmtId="43" fontId="32" fillId="0" borderId="10" xfId="0" applyNumberFormat="1" applyFont="1" applyBorder="1" applyAlignment="1">
      <alignment/>
    </xf>
    <xf numFmtId="168" fontId="32" fillId="0" borderId="21" xfId="0" applyNumberFormat="1" applyFont="1" applyBorder="1" applyAlignment="1">
      <alignment/>
    </xf>
    <xf numFmtId="49" fontId="31" fillId="0" borderId="26" xfId="0" applyNumberFormat="1" applyFont="1" applyBorder="1" applyAlignment="1">
      <alignment horizontal="center"/>
    </xf>
    <xf numFmtId="49" fontId="32" fillId="0" borderId="26" xfId="0" applyNumberFormat="1" applyFont="1" applyBorder="1" applyAlignment="1">
      <alignment/>
    </xf>
    <xf numFmtId="49" fontId="30" fillId="0" borderId="12" xfId="0" applyNumberFormat="1" applyFont="1" applyBorder="1" applyAlignment="1">
      <alignment horizontal="center"/>
    </xf>
    <xf numFmtId="168" fontId="32" fillId="0" borderId="27" xfId="0" applyNumberFormat="1" applyFont="1" applyBorder="1" applyAlignment="1">
      <alignment/>
    </xf>
    <xf numFmtId="170" fontId="30" fillId="0" borderId="10" xfId="42" applyNumberFormat="1" applyFont="1" applyBorder="1" applyAlignment="1">
      <alignment/>
    </xf>
    <xf numFmtId="168" fontId="30" fillId="0" borderId="21" xfId="0" applyNumberFormat="1" applyFont="1" applyBorder="1" applyAlignment="1">
      <alignment/>
    </xf>
    <xf numFmtId="49" fontId="31" fillId="0" borderId="10" xfId="0" applyNumberFormat="1" applyFont="1" applyBorder="1" applyAlignment="1">
      <alignment horizontal="center"/>
    </xf>
    <xf numFmtId="43" fontId="30" fillId="0" borderId="10" xfId="0" applyNumberFormat="1" applyFont="1" applyBorder="1" applyAlignment="1">
      <alignment/>
    </xf>
    <xf numFmtId="49" fontId="31" fillId="0" borderId="0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/>
    </xf>
    <xf numFmtId="49" fontId="31" fillId="0" borderId="10" xfId="0" applyNumberFormat="1" applyFont="1" applyBorder="1" applyAlignment="1">
      <alignment/>
    </xf>
    <xf numFmtId="170" fontId="32" fillId="0" borderId="11" xfId="42" applyNumberFormat="1" applyFont="1" applyBorder="1" applyAlignment="1">
      <alignment/>
    </xf>
    <xf numFmtId="49" fontId="31" fillId="0" borderId="10" xfId="0" applyNumberFormat="1" applyFont="1" applyBorder="1" applyAlignment="1">
      <alignment horizontal="left" wrapText="1"/>
    </xf>
    <xf numFmtId="49" fontId="31" fillId="0" borderId="0" xfId="0" applyNumberFormat="1" applyFont="1" applyBorder="1" applyAlignment="1">
      <alignment horizontal="center" vertical="top"/>
    </xf>
    <xf numFmtId="49" fontId="33" fillId="0" borderId="0" xfId="0" applyNumberFormat="1" applyFont="1" applyBorder="1" applyAlignment="1">
      <alignment/>
    </xf>
    <xf numFmtId="49" fontId="32" fillId="0" borderId="14" xfId="0" applyNumberFormat="1" applyFont="1" applyBorder="1" applyAlignment="1">
      <alignment horizontal="center"/>
    </xf>
    <xf numFmtId="170" fontId="32" fillId="0" borderId="14" xfId="42" applyNumberFormat="1" applyFont="1" applyBorder="1" applyAlignment="1">
      <alignment/>
    </xf>
    <xf numFmtId="43" fontId="32" fillId="0" borderId="28" xfId="0" applyNumberFormat="1" applyFont="1" applyBorder="1" applyAlignment="1">
      <alignment/>
    </xf>
    <xf numFmtId="49" fontId="32" fillId="0" borderId="28" xfId="0" applyNumberFormat="1" applyFont="1" applyBorder="1" applyAlignment="1">
      <alignment/>
    </xf>
    <xf numFmtId="49" fontId="32" fillId="0" borderId="13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49" fontId="33" fillId="0" borderId="10" xfId="0" applyNumberFormat="1" applyFont="1" applyBorder="1" applyAlignment="1">
      <alignment/>
    </xf>
    <xf numFmtId="49" fontId="32" fillId="0" borderId="10" xfId="0" applyNumberFormat="1" applyFont="1" applyBorder="1" applyAlignment="1">
      <alignment/>
    </xf>
    <xf numFmtId="49" fontId="33" fillId="0" borderId="10" xfId="0" applyNumberFormat="1" applyFont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43" fontId="32" fillId="0" borderId="0" xfId="0" applyNumberFormat="1" applyFont="1" applyBorder="1" applyAlignment="1">
      <alignment/>
    </xf>
    <xf numFmtId="49" fontId="31" fillId="0" borderId="28" xfId="0" applyNumberFormat="1" applyFont="1" applyBorder="1" applyAlignment="1">
      <alignment horizontal="left" wrapText="1"/>
    </xf>
    <xf numFmtId="49" fontId="31" fillId="0" borderId="26" xfId="0" applyNumberFormat="1" applyFont="1" applyBorder="1" applyAlignment="1">
      <alignment horizontal="left" wrapText="1"/>
    </xf>
    <xf numFmtId="43" fontId="32" fillId="0" borderId="26" xfId="0" applyNumberFormat="1" applyFont="1" applyBorder="1" applyAlignment="1">
      <alignment/>
    </xf>
    <xf numFmtId="49" fontId="31" fillId="0" borderId="10" xfId="0" applyNumberFormat="1" applyFont="1" applyBorder="1" applyAlignment="1">
      <alignment horizontal="left" indent="1"/>
    </xf>
    <xf numFmtId="49" fontId="30" fillId="0" borderId="0" xfId="0" applyNumberFormat="1" applyFont="1" applyFill="1" applyBorder="1" applyAlignment="1">
      <alignment/>
    </xf>
    <xf numFmtId="49" fontId="32" fillId="0" borderId="10" xfId="0" applyNumberFormat="1" applyFont="1" applyBorder="1" applyAlignment="1">
      <alignment horizontal="center"/>
    </xf>
    <xf numFmtId="49" fontId="31" fillId="0" borderId="1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/>
    </xf>
    <xf numFmtId="49" fontId="4" fillId="0" borderId="31" xfId="0" applyNumberFormat="1" applyFont="1" applyBorder="1" applyAlignment="1">
      <alignment/>
    </xf>
    <xf numFmtId="49" fontId="4" fillId="0" borderId="32" xfId="0" applyNumberFormat="1" applyFont="1" applyBorder="1" applyAlignment="1">
      <alignment/>
    </xf>
    <xf numFmtId="43" fontId="3" fillId="0" borderId="31" xfId="42" applyNumberFormat="1" applyFont="1" applyBorder="1" applyAlignment="1">
      <alignment/>
    </xf>
    <xf numFmtId="43" fontId="3" fillId="0" borderId="30" xfId="42" applyNumberFormat="1" applyFont="1" applyBorder="1" applyAlignment="1">
      <alignment/>
    </xf>
    <xf numFmtId="168" fontId="3" fillId="0" borderId="33" xfId="0" applyNumberFormat="1" applyFont="1" applyBorder="1" applyAlignment="1">
      <alignment/>
    </xf>
    <xf numFmtId="49" fontId="3" fillId="0" borderId="3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49" fontId="4" fillId="0" borderId="35" xfId="0" applyNumberFormat="1" applyFont="1" applyBorder="1" applyAlignment="1">
      <alignment/>
    </xf>
    <xf numFmtId="170" fontId="3" fillId="0" borderId="26" xfId="42" applyNumberFormat="1" applyFont="1" applyBorder="1" applyAlignment="1">
      <alignment/>
    </xf>
    <xf numFmtId="43" fontId="3" fillId="0" borderId="14" xfId="0" applyNumberFormat="1" applyFont="1" applyBorder="1" applyAlignment="1">
      <alignment/>
    </xf>
    <xf numFmtId="168" fontId="3" fillId="0" borderId="36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/>
    </xf>
    <xf numFmtId="168" fontId="3" fillId="0" borderId="16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8" fontId="3" fillId="0" borderId="21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3" fontId="3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170" fontId="3" fillId="0" borderId="15" xfId="42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170" fontId="4" fillId="0" borderId="11" xfId="42" applyNumberFormat="1" applyFont="1" applyBorder="1" applyAlignment="1">
      <alignment/>
    </xf>
    <xf numFmtId="49" fontId="5" fillId="0" borderId="10" xfId="0" applyNumberFormat="1" applyFont="1" applyBorder="1" applyAlignment="1">
      <alignment horizontal="center" shrinkToFit="1"/>
    </xf>
    <xf numFmtId="49" fontId="5" fillId="0" borderId="0" xfId="0" applyNumberFormat="1" applyFont="1" applyBorder="1" applyAlignment="1">
      <alignment horizontal="center" shrinkToFit="1"/>
    </xf>
    <xf numFmtId="49" fontId="5" fillId="0" borderId="38" xfId="0" applyNumberFormat="1" applyFont="1" applyBorder="1" applyAlignment="1">
      <alignment/>
    </xf>
    <xf numFmtId="170" fontId="4" fillId="0" borderId="0" xfId="42" applyNumberFormat="1" applyFont="1" applyBorder="1" applyAlignment="1">
      <alignment/>
    </xf>
    <xf numFmtId="43" fontId="3" fillId="0" borderId="15" xfId="42" applyFont="1" applyBorder="1" applyAlignment="1">
      <alignment/>
    </xf>
    <xf numFmtId="49" fontId="5" fillId="0" borderId="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left" wrapText="1" indent="1"/>
    </xf>
    <xf numFmtId="49" fontId="6" fillId="0" borderId="0" xfId="0" applyNumberFormat="1" applyFont="1" applyBorder="1" applyAlignment="1">
      <alignment/>
    </xf>
    <xf numFmtId="49" fontId="5" fillId="0" borderId="38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indent="1"/>
    </xf>
    <xf numFmtId="49" fontId="5" fillId="0" borderId="18" xfId="0" applyNumberFormat="1" applyFont="1" applyBorder="1" applyAlignment="1">
      <alignment horizontal="center"/>
    </xf>
    <xf numFmtId="43" fontId="4" fillId="0" borderId="11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/>
    </xf>
    <xf numFmtId="49" fontId="5" fillId="0" borderId="26" xfId="0" applyNumberFormat="1" applyFont="1" applyBorder="1" applyAlignment="1">
      <alignment/>
    </xf>
    <xf numFmtId="170" fontId="4" fillId="0" borderId="14" xfId="42" applyNumberFormat="1" applyFont="1" applyBorder="1" applyAlignment="1">
      <alignment/>
    </xf>
    <xf numFmtId="43" fontId="4" fillId="0" borderId="28" xfId="0" applyNumberFormat="1" applyFont="1" applyBorder="1" applyAlignment="1">
      <alignment/>
    </xf>
    <xf numFmtId="168" fontId="4" fillId="0" borderId="27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170" fontId="4" fillId="0" borderId="19" xfId="42" applyNumberFormat="1" applyFont="1" applyBorder="1" applyAlignment="1">
      <alignment/>
    </xf>
    <xf numFmtId="168" fontId="4" fillId="0" borderId="33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 indent="1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indent="1"/>
    </xf>
    <xf numFmtId="49" fontId="6" fillId="0" borderId="38" xfId="0" applyNumberFormat="1" applyFont="1" applyBorder="1" applyAlignment="1">
      <alignment/>
    </xf>
    <xf numFmtId="170" fontId="4" fillId="0" borderId="11" xfId="42" applyNumberFormat="1" applyFont="1" applyBorder="1" applyAlignment="1">
      <alignment/>
    </xf>
    <xf numFmtId="49" fontId="5" fillId="0" borderId="38" xfId="0" applyNumberFormat="1" applyFont="1" applyBorder="1" applyAlignment="1">
      <alignment wrapText="1"/>
    </xf>
    <xf numFmtId="49" fontId="3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horizontal="center" vertical="top"/>
    </xf>
    <xf numFmtId="49" fontId="5" fillId="0" borderId="0" xfId="0" applyNumberFormat="1" applyFont="1" applyFill="1" applyBorder="1" applyAlignment="1">
      <alignment/>
    </xf>
    <xf numFmtId="49" fontId="4" fillId="0" borderId="13" xfId="0" applyNumberFormat="1" applyFont="1" applyBorder="1" applyAlignment="1">
      <alignment horizontal="center"/>
    </xf>
    <xf numFmtId="170" fontId="4" fillId="0" borderId="28" xfId="42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31" fillId="0" borderId="0" xfId="0" applyNumberFormat="1" applyFont="1" applyBorder="1" applyAlignment="1">
      <alignment horizontal="left" wrapText="1"/>
    </xf>
    <xf numFmtId="49" fontId="31" fillId="0" borderId="0" xfId="0" applyNumberFormat="1" applyFont="1" applyBorder="1" applyAlignment="1">
      <alignment wrapText="1"/>
    </xf>
    <xf numFmtId="168" fontId="30" fillId="0" borderId="33" xfId="0" applyNumberFormat="1" applyFont="1" applyBorder="1" applyAlignment="1">
      <alignment/>
    </xf>
    <xf numFmtId="43" fontId="30" fillId="0" borderId="10" xfId="42" applyFont="1" applyBorder="1" applyAlignment="1">
      <alignment/>
    </xf>
    <xf numFmtId="43" fontId="32" fillId="0" borderId="11" xfId="0" applyNumberFormat="1" applyFont="1" applyBorder="1" applyAlignment="1">
      <alignment/>
    </xf>
    <xf numFmtId="168" fontId="32" fillId="0" borderId="21" xfId="0" applyNumberFormat="1" applyFont="1" applyBorder="1" applyAlignment="1">
      <alignment/>
    </xf>
    <xf numFmtId="49" fontId="32" fillId="0" borderId="0" xfId="0" applyNumberFormat="1" applyFont="1" applyFill="1" applyBorder="1" applyAlignment="1">
      <alignment/>
    </xf>
    <xf numFmtId="49" fontId="30" fillId="0" borderId="13" xfId="0" applyNumberFormat="1" applyFont="1" applyBorder="1" applyAlignment="1">
      <alignment horizontal="center"/>
    </xf>
    <xf numFmtId="49" fontId="34" fillId="0" borderId="0" xfId="0" applyNumberFormat="1" applyFont="1" applyBorder="1" applyAlignment="1">
      <alignment horizontal="left" wrapText="1" indent="1"/>
    </xf>
    <xf numFmtId="49" fontId="31" fillId="0" borderId="10" xfId="0" applyNumberFormat="1" applyFont="1" applyBorder="1" applyAlignment="1">
      <alignment horizontal="center" wrapText="1"/>
    </xf>
    <xf numFmtId="49" fontId="31" fillId="0" borderId="0" xfId="0" applyNumberFormat="1" applyFont="1" applyBorder="1" applyAlignment="1">
      <alignment horizontal="center" wrapText="1"/>
    </xf>
    <xf numFmtId="43" fontId="4" fillId="0" borderId="14" xfId="0" applyNumberFormat="1" applyFont="1" applyBorder="1" applyAlignment="1">
      <alignment/>
    </xf>
    <xf numFmtId="49" fontId="34" fillId="0" borderId="10" xfId="0" applyNumberFormat="1" applyFont="1" applyBorder="1" applyAlignment="1">
      <alignment horizontal="left" wrapText="1" indent="1"/>
    </xf>
    <xf numFmtId="43" fontId="3" fillId="0" borderId="11" xfId="0" applyNumberFormat="1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/>
    </xf>
    <xf numFmtId="170" fontId="3" fillId="0" borderId="22" xfId="42" applyNumberFormat="1" applyFont="1" applyBorder="1" applyAlignment="1">
      <alignment/>
    </xf>
    <xf numFmtId="43" fontId="3" fillId="0" borderId="22" xfId="42" applyFont="1" applyBorder="1" applyAlignment="1">
      <alignment/>
    </xf>
    <xf numFmtId="170" fontId="3" fillId="0" borderId="22" xfId="42" applyNumberFormat="1" applyFont="1" applyBorder="1" applyAlignment="1">
      <alignment/>
    </xf>
    <xf numFmtId="43" fontId="3" fillId="0" borderId="22" xfId="42" applyFont="1" applyBorder="1" applyAlignment="1">
      <alignment/>
    </xf>
    <xf numFmtId="49" fontId="3" fillId="0" borderId="18" xfId="0" applyNumberFormat="1" applyFont="1" applyFill="1" applyBorder="1" applyAlignment="1">
      <alignment/>
    </xf>
    <xf numFmtId="49" fontId="6" fillId="0" borderId="22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 vertical="top" wrapText="1" indent="1"/>
    </xf>
    <xf numFmtId="43" fontId="4" fillId="0" borderId="11" xfId="0" applyNumberFormat="1" applyFont="1" applyBorder="1" applyAlignment="1">
      <alignment/>
    </xf>
    <xf numFmtId="168" fontId="4" fillId="0" borderId="21" xfId="0" applyNumberFormat="1" applyFont="1" applyBorder="1" applyAlignment="1">
      <alignment/>
    </xf>
    <xf numFmtId="170" fontId="4" fillId="0" borderId="10" xfId="42" applyNumberFormat="1" applyFont="1" applyBorder="1" applyAlignment="1">
      <alignment/>
    </xf>
    <xf numFmtId="49" fontId="31" fillId="0" borderId="0" xfId="0" applyNumberFormat="1" applyFont="1" applyBorder="1" applyAlignment="1">
      <alignment horizontal="left" wrapText="1" indent="1"/>
    </xf>
    <xf numFmtId="49" fontId="31" fillId="0" borderId="10" xfId="0" applyNumberFormat="1" applyFont="1" applyBorder="1" applyAlignment="1">
      <alignment horizontal="left" wrapText="1" indent="1"/>
    </xf>
    <xf numFmtId="49" fontId="32" fillId="0" borderId="11" xfId="0" applyNumberFormat="1" applyFont="1" applyBorder="1" applyAlignment="1">
      <alignment horizontal="center"/>
    </xf>
    <xf numFmtId="49" fontId="32" fillId="0" borderId="12" xfId="0" applyNumberFormat="1" applyFont="1" applyBorder="1" applyAlignment="1">
      <alignment horizontal="center"/>
    </xf>
    <xf numFmtId="49" fontId="31" fillId="0" borderId="11" xfId="0" applyNumberFormat="1" applyFont="1" applyBorder="1" applyAlignment="1">
      <alignment horizontal="center"/>
    </xf>
    <xf numFmtId="49" fontId="31" fillId="0" borderId="10" xfId="0" applyNumberFormat="1" applyFont="1" applyBorder="1" applyAlignment="1">
      <alignment horizontal="left"/>
    </xf>
    <xf numFmtId="49" fontId="31" fillId="0" borderId="0" xfId="0" applyNumberFormat="1" applyFont="1" applyBorder="1" applyAlignment="1">
      <alignment horizontal="left"/>
    </xf>
    <xf numFmtId="49" fontId="31" fillId="0" borderId="38" xfId="0" applyNumberFormat="1" applyFont="1" applyBorder="1" applyAlignment="1">
      <alignment horizontal="left"/>
    </xf>
    <xf numFmtId="49" fontId="31" fillId="0" borderId="0" xfId="0" applyNumberFormat="1" applyFont="1" applyBorder="1" applyAlignment="1">
      <alignment horizontal="left" indent="1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15" xfId="42" applyNumberFormat="1" applyFont="1" applyBorder="1" applyAlignment="1">
      <alignment/>
    </xf>
    <xf numFmtId="49" fontId="3" fillId="20" borderId="39" xfId="0" applyNumberFormat="1" applyFont="1" applyFill="1" applyBorder="1" applyAlignment="1">
      <alignment/>
    </xf>
    <xf numFmtId="49" fontId="4" fillId="20" borderId="39" xfId="0" applyNumberFormat="1" applyFont="1" applyFill="1" applyBorder="1" applyAlignment="1">
      <alignment/>
    </xf>
    <xf numFmtId="170" fontId="3" fillId="20" borderId="40" xfId="42" applyNumberFormat="1" applyFont="1" applyFill="1" applyBorder="1" applyAlignment="1">
      <alignment/>
    </xf>
    <xf numFmtId="43" fontId="3" fillId="20" borderId="40" xfId="42" applyNumberFormat="1" applyFont="1" applyFill="1" applyBorder="1" applyAlignment="1">
      <alignment/>
    </xf>
    <xf numFmtId="168" fontId="3" fillId="20" borderId="41" xfId="0" applyNumberFormat="1" applyFont="1" applyFill="1" applyBorder="1" applyAlignment="1">
      <alignment/>
    </xf>
    <xf numFmtId="43" fontId="3" fillId="0" borderId="16" xfId="42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43" fontId="3" fillId="0" borderId="16" xfId="42" applyFont="1" applyBorder="1" applyAlignment="1">
      <alignment/>
    </xf>
    <xf numFmtId="49" fontId="32" fillId="0" borderId="42" xfId="0" applyNumberFormat="1" applyFont="1" applyBorder="1" applyAlignment="1">
      <alignment horizontal="center"/>
    </xf>
    <xf numFmtId="49" fontId="32" fillId="0" borderId="43" xfId="0" applyNumberFormat="1" applyFont="1" applyBorder="1" applyAlignment="1">
      <alignment horizontal="center"/>
    </xf>
    <xf numFmtId="49" fontId="31" fillId="0" borderId="20" xfId="0" applyNumberFormat="1" applyFont="1" applyBorder="1" applyAlignment="1">
      <alignment horizontal="center"/>
    </xf>
    <xf numFmtId="49" fontId="31" fillId="0" borderId="44" xfId="0" applyNumberFormat="1" applyFont="1" applyBorder="1" applyAlignment="1">
      <alignment/>
    </xf>
    <xf numFmtId="49" fontId="31" fillId="0" borderId="20" xfId="0" applyNumberFormat="1" applyFont="1" applyBorder="1" applyAlignment="1">
      <alignment/>
    </xf>
    <xf numFmtId="170" fontId="32" fillId="0" borderId="43" xfId="42" applyNumberFormat="1" applyFont="1" applyBorder="1" applyAlignment="1">
      <alignment/>
    </xf>
    <xf numFmtId="43" fontId="32" fillId="0" borderId="44" xfId="0" applyNumberFormat="1" applyFont="1" applyBorder="1" applyAlignment="1">
      <alignment/>
    </xf>
    <xf numFmtId="168" fontId="32" fillId="0" borderId="45" xfId="0" applyNumberFormat="1" applyFont="1" applyBorder="1" applyAlignment="1">
      <alignment/>
    </xf>
    <xf numFmtId="49" fontId="5" fillId="0" borderId="38" xfId="0" applyNumberFormat="1" applyFont="1" applyBorder="1" applyAlignment="1">
      <alignment horizontal="left" indent="1"/>
    </xf>
    <xf numFmtId="49" fontId="5" fillId="0" borderId="10" xfId="0" applyNumberFormat="1" applyFont="1" applyBorder="1" applyAlignment="1">
      <alignment horizontal="left" wrapText="1" indent="1"/>
    </xf>
    <xf numFmtId="49" fontId="5" fillId="0" borderId="0" xfId="0" applyNumberFormat="1" applyFont="1" applyBorder="1" applyAlignment="1">
      <alignment horizontal="left" wrapText="1" indent="1"/>
    </xf>
    <xf numFmtId="49" fontId="5" fillId="0" borderId="38" xfId="0" applyNumberFormat="1" applyFont="1" applyBorder="1" applyAlignment="1">
      <alignment horizontal="left" wrapText="1" indent="1"/>
    </xf>
    <xf numFmtId="49" fontId="5" fillId="0" borderId="10" xfId="0" applyNumberFormat="1" applyFont="1" applyBorder="1" applyAlignment="1">
      <alignment horizontal="left" wrapText="1" shrinkToFit="1"/>
    </xf>
    <xf numFmtId="49" fontId="11" fillId="0" borderId="0" xfId="0" applyNumberFormat="1" applyFont="1" applyBorder="1" applyAlignment="1">
      <alignment horizontal="left" wrapText="1" shrinkToFit="1"/>
    </xf>
    <xf numFmtId="49" fontId="6" fillId="0" borderId="10" xfId="0" applyNumberFormat="1" applyFont="1" applyBorder="1" applyAlignment="1">
      <alignment horizontal="left" wrapText="1" indent="1"/>
    </xf>
    <xf numFmtId="49" fontId="3" fillId="0" borderId="19" xfId="0" applyNumberFormat="1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wrapText="1"/>
    </xf>
    <xf numFmtId="41" fontId="0" fillId="0" borderId="20" xfId="0" applyNumberFormat="1" applyFont="1" applyBorder="1" applyAlignment="1">
      <alignment horizontal="center"/>
    </xf>
    <xf numFmtId="49" fontId="3" fillId="21" borderId="46" xfId="0" applyNumberFormat="1" applyFont="1" applyFill="1" applyBorder="1" applyAlignment="1">
      <alignment horizontal="center"/>
    </xf>
    <xf numFmtId="41" fontId="3" fillId="21" borderId="47" xfId="0" applyNumberFormat="1" applyFont="1" applyFill="1" applyBorder="1" applyAlignment="1">
      <alignment horizontal="center"/>
    </xf>
    <xf numFmtId="0" fontId="4" fillId="21" borderId="48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wrapText="1"/>
    </xf>
    <xf numFmtId="49" fontId="31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indent="1"/>
    </xf>
    <xf numFmtId="49" fontId="5" fillId="0" borderId="0" xfId="0" applyNumberFormat="1" applyFont="1" applyBorder="1" applyAlignment="1">
      <alignment horizontal="left" indent="1"/>
    </xf>
    <xf numFmtId="49" fontId="31" fillId="0" borderId="35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49" fontId="3" fillId="0" borderId="10" xfId="0" applyNumberFormat="1" applyFont="1" applyBorder="1" applyAlignment="1">
      <alignment horizontal="left" wrapText="1" shrinkToFit="1"/>
    </xf>
    <xf numFmtId="49" fontId="3" fillId="0" borderId="0" xfId="0" applyNumberFormat="1" applyFont="1" applyBorder="1" applyAlignment="1">
      <alignment horizontal="left" wrapText="1" shrinkToFit="1"/>
    </xf>
    <xf numFmtId="49" fontId="5" fillId="0" borderId="1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5" fillId="0" borderId="38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49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indent="2"/>
    </xf>
    <xf numFmtId="49" fontId="5" fillId="0" borderId="0" xfId="0" applyNumberFormat="1" applyFont="1" applyBorder="1" applyAlignment="1">
      <alignment horizontal="left" indent="2"/>
    </xf>
    <xf numFmtId="49" fontId="3" fillId="0" borderId="1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38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indent="1"/>
    </xf>
    <xf numFmtId="49" fontId="3" fillId="0" borderId="0" xfId="0" applyNumberFormat="1" applyFont="1" applyBorder="1" applyAlignment="1">
      <alignment horizontal="left" indent="1"/>
    </xf>
    <xf numFmtId="49" fontId="3" fillId="0" borderId="38" xfId="0" applyNumberFormat="1" applyFont="1" applyBorder="1" applyAlignment="1">
      <alignment horizontal="left" indent="1"/>
    </xf>
    <xf numFmtId="49" fontId="5" fillId="0" borderId="10" xfId="0" applyNumberFormat="1" applyFont="1" applyBorder="1" applyAlignment="1">
      <alignment horizontal="center" shrinkToFit="1"/>
    </xf>
    <xf numFmtId="49" fontId="5" fillId="0" borderId="0" xfId="0" applyNumberFormat="1" applyFont="1" applyBorder="1" applyAlignment="1">
      <alignment horizontal="center" shrinkToFit="1"/>
    </xf>
    <xf numFmtId="49" fontId="3" fillId="0" borderId="22" xfId="0" applyNumberFormat="1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left" wrapText="1"/>
    </xf>
    <xf numFmtId="49" fontId="5" fillId="0" borderId="38" xfId="0" applyNumberFormat="1" applyFont="1" applyBorder="1" applyAlignment="1">
      <alignment horizontal="left"/>
    </xf>
    <xf numFmtId="49" fontId="31" fillId="0" borderId="28" xfId="0" applyNumberFormat="1" applyFont="1" applyBorder="1" applyAlignment="1">
      <alignment horizontal="center" wrapText="1"/>
    </xf>
    <xf numFmtId="49" fontId="31" fillId="0" borderId="26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left" wrapText="1"/>
    </xf>
    <xf numFmtId="49" fontId="3" fillId="0" borderId="35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2" fillId="0" borderId="11" xfId="0" applyNumberFormat="1" applyFont="1" applyBorder="1" applyAlignment="1">
      <alignment horizontal="center"/>
    </xf>
    <xf numFmtId="49" fontId="32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 indent="1"/>
    </xf>
    <xf numFmtId="49" fontId="5" fillId="0" borderId="0" xfId="0" applyNumberFormat="1" applyFont="1" applyBorder="1" applyAlignment="1">
      <alignment horizontal="left" vertical="top" wrapText="1" indent="1"/>
    </xf>
    <xf numFmtId="49" fontId="6" fillId="0" borderId="10" xfId="0" applyNumberFormat="1" applyFont="1" applyBorder="1" applyAlignment="1">
      <alignment horizontal="left" vertical="top" wrapText="1" indent="1"/>
    </xf>
    <xf numFmtId="49" fontId="6" fillId="0" borderId="0" xfId="0" applyNumberFormat="1" applyFont="1" applyBorder="1" applyAlignment="1">
      <alignment horizontal="left" vertical="top" wrapText="1" indent="1"/>
    </xf>
    <xf numFmtId="49" fontId="6" fillId="0" borderId="38" xfId="0" applyNumberFormat="1" applyFont="1" applyBorder="1" applyAlignment="1">
      <alignment horizontal="left" vertical="top" wrapText="1" indent="1"/>
    </xf>
    <xf numFmtId="49" fontId="5" fillId="0" borderId="38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 wrapText="1" indent="1"/>
    </xf>
    <xf numFmtId="49" fontId="2" fillId="0" borderId="0" xfId="0" applyNumberFormat="1" applyFont="1" applyBorder="1" applyAlignment="1">
      <alignment horizontal="left" wrapText="1" indent="1"/>
    </xf>
    <xf numFmtId="49" fontId="3" fillId="0" borderId="22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left"/>
    </xf>
    <xf numFmtId="49" fontId="3" fillId="0" borderId="31" xfId="0" applyNumberFormat="1" applyFont="1" applyBorder="1" applyAlignment="1">
      <alignment horizontal="left"/>
    </xf>
    <xf numFmtId="49" fontId="3" fillId="0" borderId="38" xfId="0" applyNumberFormat="1" applyFont="1" applyBorder="1" applyAlignment="1">
      <alignment horizontal="left"/>
    </xf>
    <xf numFmtId="49" fontId="4" fillId="20" borderId="50" xfId="0" applyNumberFormat="1" applyFont="1" applyFill="1" applyBorder="1" applyAlignment="1">
      <alignment horizontal="center"/>
    </xf>
    <xf numFmtId="49" fontId="4" fillId="20" borderId="39" xfId="0" applyNumberFormat="1" applyFont="1" applyFill="1" applyBorder="1" applyAlignment="1">
      <alignment horizontal="center"/>
    </xf>
    <xf numFmtId="49" fontId="4" fillId="20" borderId="51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 inden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3"/>
  <sheetViews>
    <sheetView tabSelected="1" zoomScalePageLayoutView="0" workbookViewId="0" topLeftCell="A303">
      <selection activeCell="A1" sqref="A1:K328"/>
    </sheetView>
  </sheetViews>
  <sheetFormatPr defaultColWidth="9.00390625" defaultRowHeight="12.75"/>
  <cols>
    <col min="1" max="1" width="5.25390625" style="0" customWidth="1"/>
    <col min="2" max="3" width="6.25390625" style="0" customWidth="1"/>
    <col min="6" max="6" width="4.375" style="0" customWidth="1"/>
    <col min="8" max="8" width="0.12890625" style="0" customWidth="1"/>
    <col min="9" max="9" width="13.125" style="0" customWidth="1"/>
    <col min="10" max="10" width="15.125" style="0" customWidth="1"/>
    <col min="11" max="11" width="8.375" style="0" customWidth="1"/>
  </cols>
  <sheetData>
    <row r="1" spans="1:11" ht="28.5" customHeight="1">
      <c r="A1" s="240" t="s">
        <v>273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3.5" thickBot="1">
      <c r="A2" s="25"/>
      <c r="B2" s="25"/>
      <c r="C2" s="26"/>
      <c r="D2" s="27"/>
      <c r="E2" s="27"/>
      <c r="F2" s="27"/>
      <c r="G2" s="27"/>
      <c r="H2" s="27"/>
      <c r="I2" s="241"/>
      <c r="J2" s="241"/>
      <c r="K2" s="28"/>
    </row>
    <row r="3" spans="1:11" ht="12.75">
      <c r="A3" s="34" t="s">
        <v>0</v>
      </c>
      <c r="B3" s="35" t="s">
        <v>62</v>
      </c>
      <c r="C3" s="36" t="s">
        <v>63</v>
      </c>
      <c r="D3" s="242" t="s">
        <v>59</v>
      </c>
      <c r="E3" s="242"/>
      <c r="F3" s="242"/>
      <c r="G3" s="242"/>
      <c r="H3" s="242"/>
      <c r="I3" s="37" t="s">
        <v>1</v>
      </c>
      <c r="J3" s="243" t="s">
        <v>66</v>
      </c>
      <c r="K3" s="244"/>
    </row>
    <row r="4" spans="1:11" ht="12.75">
      <c r="A4" s="10"/>
      <c r="B4" s="11"/>
      <c r="C4" s="12"/>
      <c r="D4" s="13"/>
      <c r="E4" s="13"/>
      <c r="F4" s="13"/>
      <c r="G4" s="13"/>
      <c r="H4" s="13"/>
      <c r="I4" s="14"/>
      <c r="J4" s="15" t="s">
        <v>60</v>
      </c>
      <c r="K4" s="16" t="s">
        <v>61</v>
      </c>
    </row>
    <row r="5" spans="1:11" ht="12.75">
      <c r="A5" s="17" t="s">
        <v>3</v>
      </c>
      <c r="B5" s="18"/>
      <c r="C5" s="19"/>
      <c r="D5" s="20" t="s">
        <v>2</v>
      </c>
      <c r="E5" s="20"/>
      <c r="F5" s="20"/>
      <c r="G5" s="20"/>
      <c r="H5" s="20"/>
      <c r="I5" s="33">
        <f>I8+I10+I12+I14</f>
        <v>144901</v>
      </c>
      <c r="J5" s="33">
        <f>J8+J10+J12+J14</f>
        <v>145707.33000000002</v>
      </c>
      <c r="K5" s="21">
        <f>J5/I5*100</f>
        <v>100.55646958958187</v>
      </c>
    </row>
    <row r="6" spans="1:11" ht="6.75" customHeight="1">
      <c r="A6" s="4"/>
      <c r="B6" s="5"/>
      <c r="C6" s="2"/>
      <c r="D6" s="270"/>
      <c r="E6" s="271"/>
      <c r="F6" s="271"/>
      <c r="G6" s="271"/>
      <c r="H6" s="288"/>
      <c r="I6" s="7"/>
      <c r="J6" s="1"/>
      <c r="K6" s="29"/>
    </row>
    <row r="7" spans="1:11" ht="12.75">
      <c r="A7" s="4"/>
      <c r="B7" s="22" t="s">
        <v>4</v>
      </c>
      <c r="C7" s="2"/>
      <c r="D7" s="3" t="s">
        <v>17</v>
      </c>
      <c r="E7" s="3"/>
      <c r="F7" s="24"/>
      <c r="G7" s="6"/>
      <c r="H7" s="6"/>
      <c r="I7" s="7"/>
      <c r="J7" s="1"/>
      <c r="K7" s="29"/>
    </row>
    <row r="8" spans="1:11" ht="23.25" customHeight="1">
      <c r="A8" s="4"/>
      <c r="B8" s="22"/>
      <c r="C8" s="2" t="s">
        <v>84</v>
      </c>
      <c r="D8" s="260" t="s">
        <v>284</v>
      </c>
      <c r="E8" s="261"/>
      <c r="F8" s="261"/>
      <c r="G8" s="261"/>
      <c r="H8" s="6"/>
      <c r="I8" s="7">
        <v>8000</v>
      </c>
      <c r="J8" s="1">
        <v>8807.85</v>
      </c>
      <c r="K8" s="29">
        <f>J8/I8*100</f>
        <v>110.098125</v>
      </c>
    </row>
    <row r="9" spans="1:11" ht="9" customHeight="1">
      <c r="A9" s="4"/>
      <c r="B9" s="22"/>
      <c r="C9" s="2"/>
      <c r="D9" s="6"/>
      <c r="E9" s="3"/>
      <c r="F9" s="24"/>
      <c r="G9" s="6"/>
      <c r="H9" s="6"/>
      <c r="I9" s="7"/>
      <c r="J9" s="1"/>
      <c r="K9" s="29"/>
    </row>
    <row r="10" spans="1:11" ht="23.25" customHeight="1">
      <c r="A10" s="4"/>
      <c r="B10" s="22"/>
      <c r="C10" s="2" t="s">
        <v>106</v>
      </c>
      <c r="D10" s="256" t="s">
        <v>196</v>
      </c>
      <c r="E10" s="247"/>
      <c r="F10" s="247"/>
      <c r="G10" s="247"/>
      <c r="H10" s="6"/>
      <c r="I10" s="7">
        <v>25400</v>
      </c>
      <c r="J10" s="1">
        <v>25386</v>
      </c>
      <c r="K10" s="29">
        <f>J10/I10*100</f>
        <v>99.94488188976378</v>
      </c>
    </row>
    <row r="11" spans="1:11" ht="9" customHeight="1">
      <c r="A11" s="4"/>
      <c r="B11" s="22"/>
      <c r="C11" s="2"/>
      <c r="D11" s="80"/>
      <c r="E11" s="81"/>
      <c r="F11" s="81"/>
      <c r="G11" s="81"/>
      <c r="H11" s="6"/>
      <c r="I11" s="7"/>
      <c r="J11" s="1"/>
      <c r="K11" s="29"/>
    </row>
    <row r="12" spans="1:11" ht="11.25" customHeight="1">
      <c r="A12" s="4"/>
      <c r="B12" s="22"/>
      <c r="C12" s="2" t="s">
        <v>92</v>
      </c>
      <c r="D12" s="245" t="s">
        <v>206</v>
      </c>
      <c r="E12" s="246"/>
      <c r="F12" s="246"/>
      <c r="G12" s="246"/>
      <c r="H12" s="6"/>
      <c r="I12" s="7">
        <v>0</v>
      </c>
      <c r="J12" s="1">
        <v>13.35</v>
      </c>
      <c r="K12" s="29">
        <v>0</v>
      </c>
    </row>
    <row r="13" spans="1:11" ht="9.75" customHeight="1">
      <c r="A13" s="4"/>
      <c r="B13" s="22"/>
      <c r="C13" s="2"/>
      <c r="D13" s="82"/>
      <c r="E13" s="83"/>
      <c r="F13" s="83"/>
      <c r="G13" s="83"/>
      <c r="H13" s="6"/>
      <c r="I13" s="7"/>
      <c r="J13" s="1"/>
      <c r="K13" s="29"/>
    </row>
    <row r="14" spans="1:11" ht="47.25" customHeight="1">
      <c r="A14" s="4"/>
      <c r="B14" s="22"/>
      <c r="C14" s="84" t="s">
        <v>82</v>
      </c>
      <c r="D14" s="260" t="s">
        <v>159</v>
      </c>
      <c r="E14" s="261"/>
      <c r="F14" s="261"/>
      <c r="G14" s="261"/>
      <c r="H14" s="262"/>
      <c r="I14" s="7">
        <v>111501</v>
      </c>
      <c r="J14" s="1">
        <v>111500.13</v>
      </c>
      <c r="K14" s="29">
        <f>J14/I14*100</f>
        <v>99.99921973793957</v>
      </c>
    </row>
    <row r="15" spans="1:11" ht="8.25" customHeight="1">
      <c r="A15" s="4"/>
      <c r="B15" s="5"/>
      <c r="C15" s="2"/>
      <c r="D15" s="6"/>
      <c r="E15" s="6"/>
      <c r="F15" s="6"/>
      <c r="G15" s="6"/>
      <c r="H15" s="6"/>
      <c r="I15" s="7"/>
      <c r="J15" s="1"/>
      <c r="K15" s="29"/>
    </row>
    <row r="16" spans="1:11" ht="12.75">
      <c r="A16" s="85" t="s">
        <v>111</v>
      </c>
      <c r="B16" s="86"/>
      <c r="C16" s="87"/>
      <c r="D16" s="88" t="s">
        <v>155</v>
      </c>
      <c r="E16" s="89"/>
      <c r="F16" s="89"/>
      <c r="G16" s="89"/>
      <c r="H16" s="90"/>
      <c r="I16" s="91">
        <f>I20+I22+I24</f>
        <v>0</v>
      </c>
      <c r="J16" s="92">
        <f>J20+J22+J24</f>
        <v>271.69</v>
      </c>
      <c r="K16" s="93">
        <v>0</v>
      </c>
    </row>
    <row r="17" spans="1:11" ht="12.75">
      <c r="A17" s="94"/>
      <c r="B17" s="95"/>
      <c r="C17" s="96"/>
      <c r="D17" s="97" t="s">
        <v>154</v>
      </c>
      <c r="E17" s="98"/>
      <c r="F17" s="98"/>
      <c r="G17" s="98"/>
      <c r="H17" s="99"/>
      <c r="I17" s="100"/>
      <c r="J17" s="101"/>
      <c r="K17" s="102"/>
    </row>
    <row r="18" spans="1:11" ht="12.75">
      <c r="A18" s="103"/>
      <c r="B18" s="22" t="s">
        <v>112</v>
      </c>
      <c r="C18" s="2"/>
      <c r="D18" s="3" t="s">
        <v>137</v>
      </c>
      <c r="E18" s="6"/>
      <c r="F18" s="6"/>
      <c r="G18" s="6"/>
      <c r="H18" s="6"/>
      <c r="I18" s="7"/>
      <c r="J18" s="1"/>
      <c r="K18" s="29"/>
    </row>
    <row r="19" spans="1:11" ht="4.5" customHeight="1">
      <c r="A19" s="103"/>
      <c r="B19" s="22"/>
      <c r="C19" s="2"/>
      <c r="D19" s="6"/>
      <c r="E19" s="6"/>
      <c r="F19" s="6"/>
      <c r="G19" s="6"/>
      <c r="H19" s="6"/>
      <c r="I19" s="7"/>
      <c r="J19" s="1"/>
      <c r="K19" s="29"/>
    </row>
    <row r="20" spans="1:11" ht="22.5" customHeight="1">
      <c r="A20" s="103"/>
      <c r="B20" s="22"/>
      <c r="C20" s="2" t="s">
        <v>96</v>
      </c>
      <c r="D20" s="260" t="s">
        <v>208</v>
      </c>
      <c r="E20" s="261"/>
      <c r="F20" s="261"/>
      <c r="G20" s="261"/>
      <c r="H20" s="6"/>
      <c r="I20" s="7">
        <v>0</v>
      </c>
      <c r="J20" s="1">
        <v>27.17</v>
      </c>
      <c r="K20" s="29">
        <v>0</v>
      </c>
    </row>
    <row r="21" spans="1:11" ht="9" customHeight="1">
      <c r="A21" s="103"/>
      <c r="B21" s="22"/>
      <c r="C21" s="2"/>
      <c r="D21" s="6"/>
      <c r="E21" s="6"/>
      <c r="F21" s="6"/>
      <c r="G21" s="6"/>
      <c r="H21" s="6"/>
      <c r="I21" s="7"/>
      <c r="J21" s="1"/>
      <c r="K21" s="29"/>
    </row>
    <row r="22" spans="1:11" ht="46.5" customHeight="1">
      <c r="A22" s="4"/>
      <c r="B22" s="5"/>
      <c r="C22" s="84" t="s">
        <v>86</v>
      </c>
      <c r="D22" s="260" t="s">
        <v>195</v>
      </c>
      <c r="E22" s="261"/>
      <c r="F22" s="261"/>
      <c r="G22" s="261"/>
      <c r="H22" s="262"/>
      <c r="I22" s="7">
        <v>0</v>
      </c>
      <c r="J22" s="1">
        <v>154.4</v>
      </c>
      <c r="K22" s="29">
        <v>0</v>
      </c>
    </row>
    <row r="23" spans="1:11" ht="7.5" customHeight="1">
      <c r="A23" s="4"/>
      <c r="B23" s="5"/>
      <c r="C23" s="2"/>
      <c r="D23" s="39"/>
      <c r="E23" s="39"/>
      <c r="F23" s="39"/>
      <c r="G23" s="39"/>
      <c r="H23" s="39"/>
      <c r="I23" s="7"/>
      <c r="J23" s="1"/>
      <c r="K23" s="29"/>
    </row>
    <row r="24" spans="1:11" ht="21.75" customHeight="1">
      <c r="A24" s="4"/>
      <c r="B24" s="5"/>
      <c r="C24" s="2" t="s">
        <v>92</v>
      </c>
      <c r="D24" s="260" t="s">
        <v>197</v>
      </c>
      <c r="E24" s="261"/>
      <c r="F24" s="261"/>
      <c r="G24" s="261"/>
      <c r="H24" s="39"/>
      <c r="I24" s="7">
        <v>0</v>
      </c>
      <c r="J24" s="1">
        <v>90.12</v>
      </c>
      <c r="K24" s="29">
        <v>0</v>
      </c>
    </row>
    <row r="25" spans="1:11" ht="7.5" customHeight="1">
      <c r="A25" s="4"/>
      <c r="B25" s="5"/>
      <c r="C25" s="2"/>
      <c r="D25" s="6"/>
      <c r="E25" s="6"/>
      <c r="F25" s="6"/>
      <c r="G25" s="6"/>
      <c r="H25" s="6"/>
      <c r="I25" s="7"/>
      <c r="J25" s="1"/>
      <c r="K25" s="143"/>
    </row>
    <row r="26" spans="1:11" ht="12.75">
      <c r="A26" s="104" t="s">
        <v>5</v>
      </c>
      <c r="B26" s="18"/>
      <c r="C26" s="18"/>
      <c r="D26" s="20" t="s">
        <v>6</v>
      </c>
      <c r="E26" s="20"/>
      <c r="F26" s="20"/>
      <c r="G26" s="20"/>
      <c r="H26" s="105"/>
      <c r="I26" s="33">
        <f>I30+I32</f>
        <v>11000</v>
      </c>
      <c r="J26" s="33">
        <f>J30+J32</f>
        <v>6986.389999999999</v>
      </c>
      <c r="K26" s="106">
        <f>J26/I26*100</f>
        <v>63.512636363636354</v>
      </c>
    </row>
    <row r="27" spans="1:11" ht="6" customHeight="1">
      <c r="A27" s="103"/>
      <c r="B27" s="22"/>
      <c r="C27" s="2"/>
      <c r="D27" s="39"/>
      <c r="E27" s="39"/>
      <c r="F27" s="39"/>
      <c r="G27" s="39"/>
      <c r="H27" s="39"/>
      <c r="I27" s="107"/>
      <c r="J27" s="113"/>
      <c r="K27" s="29"/>
    </row>
    <row r="28" spans="1:11" ht="12.75">
      <c r="A28" s="4"/>
      <c r="B28" s="22" t="s">
        <v>7</v>
      </c>
      <c r="C28" s="2"/>
      <c r="D28" s="3" t="s">
        <v>167</v>
      </c>
      <c r="E28" s="3"/>
      <c r="F28" s="3"/>
      <c r="G28" s="24"/>
      <c r="H28" s="24"/>
      <c r="I28" s="7"/>
      <c r="J28" s="1"/>
      <c r="K28" s="29"/>
    </row>
    <row r="29" spans="1:11" ht="5.25" customHeight="1">
      <c r="A29" s="4"/>
      <c r="B29" s="22"/>
      <c r="C29" s="2"/>
      <c r="D29" s="3"/>
      <c r="E29" s="3"/>
      <c r="F29" s="3"/>
      <c r="G29" s="24"/>
      <c r="H29" s="24"/>
      <c r="I29" s="7"/>
      <c r="J29" s="1"/>
      <c r="K29" s="29"/>
    </row>
    <row r="30" spans="1:11" ht="11.25" customHeight="1">
      <c r="A30" s="4"/>
      <c r="B30" s="22"/>
      <c r="C30" s="2" t="s">
        <v>86</v>
      </c>
      <c r="D30" s="6" t="s">
        <v>198</v>
      </c>
      <c r="E30" s="6"/>
      <c r="F30" s="6"/>
      <c r="G30" s="6"/>
      <c r="H30" s="24"/>
      <c r="I30" s="7">
        <v>11000</v>
      </c>
      <c r="J30" s="1">
        <v>6971.57</v>
      </c>
      <c r="K30" s="29">
        <f>J30/I30*100</f>
        <v>63.37790909090909</v>
      </c>
    </row>
    <row r="31" spans="1:11" ht="7.5" customHeight="1">
      <c r="A31" s="4"/>
      <c r="B31" s="22"/>
      <c r="C31" s="2"/>
      <c r="D31" s="3"/>
      <c r="E31" s="3"/>
      <c r="F31" s="3"/>
      <c r="G31" s="24"/>
      <c r="H31" s="24"/>
      <c r="I31" s="7"/>
      <c r="J31" s="1"/>
      <c r="K31" s="29"/>
    </row>
    <row r="32" spans="1:11" ht="15" customHeight="1">
      <c r="A32" s="4"/>
      <c r="B32" s="22"/>
      <c r="C32" s="2" t="s">
        <v>92</v>
      </c>
      <c r="D32" s="270" t="s">
        <v>199</v>
      </c>
      <c r="E32" s="271"/>
      <c r="F32" s="271"/>
      <c r="G32" s="271"/>
      <c r="H32" s="24"/>
      <c r="I32" s="7">
        <v>0</v>
      </c>
      <c r="J32" s="1">
        <v>14.82</v>
      </c>
      <c r="K32" s="29">
        <v>0</v>
      </c>
    </row>
    <row r="33" spans="1:11" ht="6.75" customHeight="1">
      <c r="A33" s="4"/>
      <c r="B33" s="22"/>
      <c r="C33" s="2"/>
      <c r="D33" s="3"/>
      <c r="E33" s="3"/>
      <c r="F33" s="3"/>
      <c r="G33" s="24"/>
      <c r="H33" s="24"/>
      <c r="I33" s="7"/>
      <c r="J33" s="1"/>
      <c r="K33" s="29"/>
    </row>
    <row r="34" spans="1:11" ht="12.75">
      <c r="A34" s="104" t="s">
        <v>8</v>
      </c>
      <c r="B34" s="18"/>
      <c r="C34" s="115"/>
      <c r="D34" s="116" t="s">
        <v>10</v>
      </c>
      <c r="E34" s="117"/>
      <c r="F34" s="117"/>
      <c r="G34" s="117"/>
      <c r="H34" s="20"/>
      <c r="I34" s="118">
        <f>I37+I39+I42+I44+I48+I51+I54+I56+I59</f>
        <v>1677478</v>
      </c>
      <c r="J34" s="128">
        <f>J37+J39+J42+J44+J48+J51+J54+J56+J59</f>
        <v>368652.96</v>
      </c>
      <c r="K34" s="106">
        <f>J34/I34*100</f>
        <v>21.976619663566378</v>
      </c>
    </row>
    <row r="35" spans="1:11" ht="24.75" customHeight="1">
      <c r="A35" s="103"/>
      <c r="B35" s="22" t="s">
        <v>114</v>
      </c>
      <c r="C35" s="114"/>
      <c r="D35" s="238" t="s">
        <v>138</v>
      </c>
      <c r="E35" s="239"/>
      <c r="F35" s="239"/>
      <c r="G35" s="239"/>
      <c r="H35" s="3"/>
      <c r="I35" s="107"/>
      <c r="J35" s="112"/>
      <c r="K35" s="108"/>
    </row>
    <row r="36" spans="1:11" ht="6.75" customHeight="1">
      <c r="A36" s="103"/>
      <c r="B36" s="22"/>
      <c r="C36" s="114"/>
      <c r="D36" s="119"/>
      <c r="E36" s="120"/>
      <c r="F36" s="120"/>
      <c r="G36" s="120"/>
      <c r="H36" s="3"/>
      <c r="I36" s="107"/>
      <c r="J36" s="112"/>
      <c r="K36" s="108"/>
    </row>
    <row r="37" spans="1:11" ht="34.5" customHeight="1">
      <c r="A37" s="103"/>
      <c r="B37" s="22"/>
      <c r="C37" s="114" t="s">
        <v>96</v>
      </c>
      <c r="D37" s="260" t="s">
        <v>248</v>
      </c>
      <c r="E37" s="261"/>
      <c r="F37" s="261"/>
      <c r="G37" s="261"/>
      <c r="H37" s="262"/>
      <c r="I37" s="202">
        <v>1378</v>
      </c>
      <c r="J37" s="1">
        <v>22.5</v>
      </c>
      <c r="K37" s="29">
        <f>J37/I37*100</f>
        <v>1.632801161103048</v>
      </c>
    </row>
    <row r="38" spans="1:11" ht="7.5" customHeight="1">
      <c r="A38" s="103"/>
      <c r="B38" s="22"/>
      <c r="C38" s="114"/>
      <c r="D38" s="119"/>
      <c r="E38" s="120"/>
      <c r="F38" s="120"/>
      <c r="G38" s="120"/>
      <c r="H38" s="3"/>
      <c r="I38" s="107"/>
      <c r="J38" s="112"/>
      <c r="K38" s="108"/>
    </row>
    <row r="39" spans="1:11" ht="12.75">
      <c r="A39" s="103"/>
      <c r="B39" s="22"/>
      <c r="C39" s="114" t="s">
        <v>84</v>
      </c>
      <c r="D39" s="121" t="s">
        <v>185</v>
      </c>
      <c r="E39" s="122"/>
      <c r="F39" s="120"/>
      <c r="G39" s="120"/>
      <c r="H39" s="3"/>
      <c r="I39" s="7">
        <v>85000</v>
      </c>
      <c r="J39" s="1">
        <v>48307.53</v>
      </c>
      <c r="K39" s="29">
        <f>J39/I39*100</f>
        <v>56.83238823529412</v>
      </c>
    </row>
    <row r="40" spans="1:11" ht="12.75">
      <c r="A40" s="103"/>
      <c r="B40" s="22"/>
      <c r="C40" s="114"/>
      <c r="D40" s="121" t="s">
        <v>157</v>
      </c>
      <c r="E40" s="122"/>
      <c r="F40" s="120"/>
      <c r="G40" s="120"/>
      <c r="H40" s="3"/>
      <c r="I40" s="7"/>
      <c r="J40" s="1"/>
      <c r="K40" s="29"/>
    </row>
    <row r="41" spans="1:11" ht="6.75" customHeight="1">
      <c r="A41" s="103"/>
      <c r="B41" s="22"/>
      <c r="C41" s="114"/>
      <c r="D41" s="119"/>
      <c r="E41" s="120"/>
      <c r="F41" s="120"/>
      <c r="G41" s="120"/>
      <c r="H41" s="3"/>
      <c r="I41" s="107"/>
      <c r="J41" s="112"/>
      <c r="K41" s="29"/>
    </row>
    <row r="42" spans="1:11" ht="24.75" customHeight="1">
      <c r="A42" s="103"/>
      <c r="B42" s="22"/>
      <c r="C42" s="114" t="s">
        <v>86</v>
      </c>
      <c r="D42" s="260" t="s">
        <v>160</v>
      </c>
      <c r="E42" s="261"/>
      <c r="F42" s="261"/>
      <c r="G42" s="261"/>
      <c r="H42" s="3"/>
      <c r="I42" s="7">
        <v>30000</v>
      </c>
      <c r="J42" s="1">
        <v>15217.54</v>
      </c>
      <c r="K42" s="29">
        <f>J42/I42*100</f>
        <v>50.72513333333334</v>
      </c>
    </row>
    <row r="43" spans="1:11" ht="6.75" customHeight="1">
      <c r="A43" s="103"/>
      <c r="B43" s="22"/>
      <c r="C43" s="114"/>
      <c r="D43" s="119"/>
      <c r="E43" s="120"/>
      <c r="F43" s="120"/>
      <c r="G43" s="120"/>
      <c r="H43" s="3"/>
      <c r="I43" s="7"/>
      <c r="J43" s="1"/>
      <c r="K43" s="29"/>
    </row>
    <row r="44" spans="1:11" ht="24" customHeight="1">
      <c r="A44" s="103"/>
      <c r="B44" s="22"/>
      <c r="C44" s="114" t="s">
        <v>92</v>
      </c>
      <c r="D44" s="260" t="s">
        <v>177</v>
      </c>
      <c r="E44" s="261"/>
      <c r="F44" s="261"/>
      <c r="G44" s="261"/>
      <c r="H44" s="3"/>
      <c r="I44" s="7">
        <v>1500</v>
      </c>
      <c r="J44" s="1">
        <v>425.45</v>
      </c>
      <c r="K44" s="29">
        <f>J44/I44*100</f>
        <v>28.363333333333333</v>
      </c>
    </row>
    <row r="45" spans="1:11" ht="12.75">
      <c r="A45" s="103"/>
      <c r="B45" s="22"/>
      <c r="C45" s="114"/>
      <c r="D45" s="270" t="s">
        <v>178</v>
      </c>
      <c r="E45" s="271"/>
      <c r="F45" s="271"/>
      <c r="G45" s="271"/>
      <c r="H45" s="3"/>
      <c r="I45" s="107"/>
      <c r="J45" s="112"/>
      <c r="K45" s="29"/>
    </row>
    <row r="46" spans="1:11" ht="5.25" customHeight="1">
      <c r="A46" s="103"/>
      <c r="B46" s="22"/>
      <c r="C46" s="114"/>
      <c r="D46" s="119"/>
      <c r="E46" s="120"/>
      <c r="F46" s="120"/>
      <c r="G46" s="120"/>
      <c r="H46" s="3"/>
      <c r="I46" s="107"/>
      <c r="J46" s="112"/>
      <c r="K46" s="108"/>
    </row>
    <row r="47" spans="1:11" ht="21" customHeight="1">
      <c r="A47" s="4"/>
      <c r="B47" s="22" t="s">
        <v>9</v>
      </c>
      <c r="C47" s="114"/>
      <c r="D47" s="276" t="s">
        <v>11</v>
      </c>
      <c r="E47" s="277"/>
      <c r="F47" s="277"/>
      <c r="G47" s="277"/>
      <c r="H47" s="24"/>
      <c r="I47" s="123"/>
      <c r="J47" s="1"/>
      <c r="K47" s="29"/>
    </row>
    <row r="48" spans="1:11" ht="12.75">
      <c r="A48" s="4"/>
      <c r="B48" s="22"/>
      <c r="C48" s="114" t="s">
        <v>98</v>
      </c>
      <c r="D48" s="284" t="s">
        <v>143</v>
      </c>
      <c r="E48" s="285"/>
      <c r="F48" s="285"/>
      <c r="G48" s="285"/>
      <c r="H48" s="24"/>
      <c r="I48" s="123">
        <v>75000</v>
      </c>
      <c r="J48" s="1">
        <v>65443.09</v>
      </c>
      <c r="K48" s="29">
        <f>J48/I48*100</f>
        <v>87.25745333333333</v>
      </c>
    </row>
    <row r="49" spans="1:11" ht="12.75">
      <c r="A49" s="4"/>
      <c r="B49" s="22"/>
      <c r="C49" s="114"/>
      <c r="D49" s="121" t="s">
        <v>142</v>
      </c>
      <c r="E49" s="3"/>
      <c r="F49" s="3"/>
      <c r="G49" s="3"/>
      <c r="H49" s="24"/>
      <c r="I49" s="123"/>
      <c r="J49" s="1"/>
      <c r="K49" s="29"/>
    </row>
    <row r="50" spans="1:11" ht="8.25" customHeight="1">
      <c r="A50" s="4"/>
      <c r="B50" s="5"/>
      <c r="C50" s="114"/>
      <c r="D50" s="121"/>
      <c r="E50" s="6"/>
      <c r="F50" s="6"/>
      <c r="G50" s="6"/>
      <c r="H50" s="126"/>
      <c r="I50" s="127"/>
      <c r="J50" s="1"/>
      <c r="K50" s="29"/>
    </row>
    <row r="51" spans="1:11" ht="12.75">
      <c r="A51" s="4"/>
      <c r="B51" s="5"/>
      <c r="C51" s="114" t="s">
        <v>107</v>
      </c>
      <c r="D51" s="284" t="s">
        <v>65</v>
      </c>
      <c r="E51" s="285"/>
      <c r="F51" s="285"/>
      <c r="G51" s="285"/>
      <c r="H51" s="126"/>
      <c r="I51" s="127">
        <v>10000</v>
      </c>
      <c r="J51" s="1">
        <v>1953.95</v>
      </c>
      <c r="K51" s="29">
        <f>J51/I51*100</f>
        <v>19.5395</v>
      </c>
    </row>
    <row r="52" spans="1:11" ht="12.75">
      <c r="A52" s="4"/>
      <c r="B52" s="5"/>
      <c r="C52" s="114"/>
      <c r="D52" s="121" t="s">
        <v>79</v>
      </c>
      <c r="E52" s="6"/>
      <c r="F52" s="6"/>
      <c r="G52" s="6"/>
      <c r="H52" s="126"/>
      <c r="I52" s="127"/>
      <c r="J52" s="1"/>
      <c r="K52" s="29"/>
    </row>
    <row r="53" spans="1:11" ht="7.5" customHeight="1">
      <c r="A53" s="4"/>
      <c r="B53" s="5"/>
      <c r="C53" s="114"/>
      <c r="D53" s="121"/>
      <c r="E53" s="6"/>
      <c r="F53" s="6"/>
      <c r="G53" s="6"/>
      <c r="H53" s="126"/>
      <c r="I53" s="127"/>
      <c r="J53" s="1"/>
      <c r="K53" s="29"/>
    </row>
    <row r="54" spans="1:11" ht="12.75">
      <c r="A54" s="4"/>
      <c r="B54" s="5"/>
      <c r="C54" s="114" t="s">
        <v>106</v>
      </c>
      <c r="D54" s="121" t="s">
        <v>128</v>
      </c>
      <c r="E54" s="6"/>
      <c r="F54" s="6"/>
      <c r="G54" s="6"/>
      <c r="H54" s="126"/>
      <c r="I54" s="127">
        <v>1474600</v>
      </c>
      <c r="J54" s="1">
        <v>236509</v>
      </c>
      <c r="K54" s="29">
        <f>J54/I54*100</f>
        <v>16.038857995388582</v>
      </c>
    </row>
    <row r="55" spans="1:11" ht="6.75" customHeight="1">
      <c r="A55" s="4"/>
      <c r="B55" s="5"/>
      <c r="C55" s="114"/>
      <c r="D55" s="121"/>
      <c r="E55" s="6"/>
      <c r="F55" s="6"/>
      <c r="G55" s="6"/>
      <c r="H55" s="126"/>
      <c r="I55" s="127"/>
      <c r="J55" s="1"/>
      <c r="K55" s="29"/>
    </row>
    <row r="56" spans="1:11" ht="12.75">
      <c r="A56" s="4"/>
      <c r="B56" s="5"/>
      <c r="C56" s="114" t="s">
        <v>91</v>
      </c>
      <c r="D56" s="121" t="s">
        <v>186</v>
      </c>
      <c r="E56" s="6"/>
      <c r="F56" s="6"/>
      <c r="G56" s="6"/>
      <c r="H56" s="126"/>
      <c r="I56" s="127">
        <v>0</v>
      </c>
      <c r="J56" s="1">
        <v>468.9</v>
      </c>
      <c r="K56" s="29">
        <v>0</v>
      </c>
    </row>
    <row r="57" spans="1:11" ht="8.25" customHeight="1">
      <c r="A57" s="4"/>
      <c r="B57" s="5"/>
      <c r="C57" s="114"/>
      <c r="D57" s="121"/>
      <c r="E57" s="6"/>
      <c r="F57" s="6"/>
      <c r="G57" s="6"/>
      <c r="H57" s="126"/>
      <c r="I57" s="127"/>
      <c r="J57" s="1"/>
      <c r="K57" s="29"/>
    </row>
    <row r="58" spans="1:11" ht="12" customHeight="1">
      <c r="A58" s="4"/>
      <c r="B58" s="5"/>
      <c r="C58" s="114" t="s">
        <v>83</v>
      </c>
      <c r="D58" s="260" t="s">
        <v>225</v>
      </c>
      <c r="E58" s="261"/>
      <c r="F58" s="261"/>
      <c r="G58" s="261"/>
      <c r="H58" s="262"/>
      <c r="I58" s="127"/>
      <c r="J58" s="1"/>
      <c r="K58" s="29"/>
    </row>
    <row r="59" spans="1:11" ht="24" customHeight="1">
      <c r="A59" s="4"/>
      <c r="B59" s="5"/>
      <c r="C59" s="114"/>
      <c r="D59" s="232" t="s">
        <v>226</v>
      </c>
      <c r="E59" s="233"/>
      <c r="F59" s="233"/>
      <c r="G59" s="233"/>
      <c r="H59" s="39"/>
      <c r="I59" s="123">
        <v>0</v>
      </c>
      <c r="J59" s="1">
        <v>305</v>
      </c>
      <c r="K59" s="29">
        <v>0</v>
      </c>
    </row>
    <row r="60" spans="1:11" ht="6.75" customHeight="1">
      <c r="A60" s="4"/>
      <c r="B60" s="5"/>
      <c r="C60" s="114"/>
      <c r="D60" s="130"/>
      <c r="E60" s="39"/>
      <c r="F60" s="39"/>
      <c r="G60" s="39"/>
      <c r="H60" s="39"/>
      <c r="I60" s="123"/>
      <c r="J60" s="1"/>
      <c r="K60" s="29"/>
    </row>
    <row r="61" spans="1:11" ht="12.75">
      <c r="A61" s="104" t="s">
        <v>12</v>
      </c>
      <c r="B61" s="18"/>
      <c r="C61" s="115"/>
      <c r="D61" s="116" t="s">
        <v>57</v>
      </c>
      <c r="E61" s="20"/>
      <c r="F61" s="20"/>
      <c r="G61" s="20"/>
      <c r="H61" s="105"/>
      <c r="I61" s="194">
        <f>I64+I66+I69+I71+I73+I75+I79+I80+I81+I82+I88</f>
        <v>285254</v>
      </c>
      <c r="J61" s="33">
        <f>J64+J66+J69+J71+J73+J75+J79+J80+J81+J82+J88+J89</f>
        <v>151512.14</v>
      </c>
      <c r="K61" s="106">
        <f>J61/I61*100</f>
        <v>53.114816970138904</v>
      </c>
    </row>
    <row r="62" spans="1:11" ht="12.75">
      <c r="A62" s="4"/>
      <c r="B62" s="22" t="s">
        <v>13</v>
      </c>
      <c r="C62" s="114"/>
      <c r="D62" s="119" t="s">
        <v>14</v>
      </c>
      <c r="E62" s="3"/>
      <c r="F62" s="24"/>
      <c r="G62" s="24"/>
      <c r="H62" s="24"/>
      <c r="I62" s="7"/>
      <c r="J62" s="1"/>
      <c r="K62" s="29"/>
    </row>
    <row r="63" spans="1:11" ht="12.75">
      <c r="A63" s="4"/>
      <c r="B63" s="5"/>
      <c r="C63" s="114" t="s">
        <v>82</v>
      </c>
      <c r="D63" s="284" t="s">
        <v>145</v>
      </c>
      <c r="E63" s="285"/>
      <c r="F63" s="285"/>
      <c r="G63" s="285"/>
      <c r="H63" s="6"/>
      <c r="I63" s="7"/>
      <c r="J63" s="1"/>
      <c r="K63" s="29"/>
    </row>
    <row r="64" spans="1:11" ht="12.75">
      <c r="A64" s="4"/>
      <c r="B64" s="5"/>
      <c r="C64" s="114"/>
      <c r="D64" s="284" t="s">
        <v>144</v>
      </c>
      <c r="E64" s="285"/>
      <c r="F64" s="285"/>
      <c r="G64" s="285"/>
      <c r="H64" s="6"/>
      <c r="I64" s="7">
        <v>182600</v>
      </c>
      <c r="J64" s="1">
        <v>94108</v>
      </c>
      <c r="K64" s="29">
        <f>J64/I64*100</f>
        <v>51.53778751369112</v>
      </c>
    </row>
    <row r="65" spans="1:11" ht="8.25" customHeight="1">
      <c r="A65" s="4"/>
      <c r="B65" s="5"/>
      <c r="C65" s="114"/>
      <c r="D65" s="124"/>
      <c r="E65" s="125"/>
      <c r="F65" s="125"/>
      <c r="G65" s="125"/>
      <c r="H65" s="6"/>
      <c r="I65" s="123"/>
      <c r="J65" s="1"/>
      <c r="K65" s="29"/>
    </row>
    <row r="66" spans="1:11" ht="21.75" customHeight="1">
      <c r="A66" s="4"/>
      <c r="B66" s="5"/>
      <c r="C66" s="114" t="s">
        <v>105</v>
      </c>
      <c r="D66" s="235" t="s">
        <v>227</v>
      </c>
      <c r="E66" s="236"/>
      <c r="F66" s="236"/>
      <c r="G66" s="236"/>
      <c r="H66" s="6"/>
      <c r="I66" s="123">
        <v>2190</v>
      </c>
      <c r="J66" s="1">
        <v>813.69</v>
      </c>
      <c r="K66" s="29">
        <f>J66/I66*100</f>
        <v>37.154794520547945</v>
      </c>
    </row>
    <row r="67" spans="1:11" ht="9.75" customHeight="1">
      <c r="A67" s="4"/>
      <c r="B67" s="5"/>
      <c r="C67" s="114"/>
      <c r="D67" s="121"/>
      <c r="E67" s="6"/>
      <c r="F67" s="6"/>
      <c r="G67" s="6"/>
      <c r="H67" s="126"/>
      <c r="I67" s="127"/>
      <c r="J67" s="1"/>
      <c r="K67" s="29"/>
    </row>
    <row r="68" spans="1:11" ht="12.75">
      <c r="A68" s="4"/>
      <c r="B68" s="22" t="s">
        <v>15</v>
      </c>
      <c r="C68" s="114"/>
      <c r="D68" s="119" t="s">
        <v>16</v>
      </c>
      <c r="E68" s="3"/>
      <c r="F68" s="6"/>
      <c r="G68" s="6"/>
      <c r="H68" s="6"/>
      <c r="I68" s="7"/>
      <c r="J68" s="1"/>
      <c r="K68" s="29"/>
    </row>
    <row r="69" spans="1:11" ht="25.5" customHeight="1">
      <c r="A69" s="4"/>
      <c r="B69" s="5"/>
      <c r="C69" s="129" t="s">
        <v>84</v>
      </c>
      <c r="D69" s="260" t="s">
        <v>282</v>
      </c>
      <c r="E69" s="261"/>
      <c r="F69" s="261"/>
      <c r="G69" s="261"/>
      <c r="H69" s="6"/>
      <c r="I69" s="7">
        <v>990</v>
      </c>
      <c r="J69" s="1">
        <v>492</v>
      </c>
      <c r="K69" s="29">
        <f>J69/I69*100</f>
        <v>49.696969696969695</v>
      </c>
    </row>
    <row r="70" spans="1:11" ht="6.75" customHeight="1">
      <c r="A70" s="4"/>
      <c r="B70" s="5"/>
      <c r="C70" s="114"/>
      <c r="D70" s="121"/>
      <c r="E70" s="6"/>
      <c r="F70" s="6"/>
      <c r="G70" s="6"/>
      <c r="H70" s="6"/>
      <c r="I70" s="7"/>
      <c r="J70" s="1"/>
      <c r="K70" s="29"/>
    </row>
    <row r="71" spans="1:11" ht="22.5" customHeight="1">
      <c r="A71" s="4"/>
      <c r="B71" s="5"/>
      <c r="C71" s="114" t="s">
        <v>86</v>
      </c>
      <c r="D71" s="260" t="s">
        <v>228</v>
      </c>
      <c r="E71" s="261"/>
      <c r="F71" s="261"/>
      <c r="G71" s="261"/>
      <c r="H71" s="6"/>
      <c r="I71" s="7">
        <v>0</v>
      </c>
      <c r="J71" s="1">
        <v>1603.07</v>
      </c>
      <c r="K71" s="29">
        <v>0</v>
      </c>
    </row>
    <row r="72" spans="1:11" ht="8.25" customHeight="1">
      <c r="A72" s="4"/>
      <c r="B72" s="5"/>
      <c r="C72" s="114"/>
      <c r="D72" s="79"/>
      <c r="E72" s="38"/>
      <c r="F72" s="38"/>
      <c r="G72" s="38"/>
      <c r="H72" s="6"/>
      <c r="I72" s="7"/>
      <c r="J72" s="1"/>
      <c r="K72" s="29"/>
    </row>
    <row r="73" spans="1:11" ht="14.25" customHeight="1">
      <c r="A73" s="4"/>
      <c r="B73" s="5"/>
      <c r="C73" s="114" t="s">
        <v>115</v>
      </c>
      <c r="D73" s="270" t="s">
        <v>207</v>
      </c>
      <c r="E73" s="271"/>
      <c r="F73" s="271"/>
      <c r="G73" s="271"/>
      <c r="H73" s="6"/>
      <c r="I73" s="7">
        <v>0</v>
      </c>
      <c r="J73" s="1">
        <v>70.5</v>
      </c>
      <c r="K73" s="29">
        <v>0</v>
      </c>
    </row>
    <row r="74" spans="1:11" ht="6.75" customHeight="1">
      <c r="A74" s="4"/>
      <c r="B74" s="5"/>
      <c r="C74" s="114"/>
      <c r="D74" s="121"/>
      <c r="E74" s="6"/>
      <c r="F74" s="6"/>
      <c r="G74" s="6"/>
      <c r="H74" s="6"/>
      <c r="I74" s="7"/>
      <c r="J74" s="1"/>
      <c r="K74" s="29"/>
    </row>
    <row r="75" spans="1:11" ht="26.25" customHeight="1">
      <c r="A75" s="4"/>
      <c r="B75" s="5"/>
      <c r="C75" s="129" t="s">
        <v>92</v>
      </c>
      <c r="D75" s="256" t="s">
        <v>229</v>
      </c>
      <c r="E75" s="257"/>
      <c r="F75" s="257"/>
      <c r="G75" s="257"/>
      <c r="H75" s="6"/>
      <c r="I75" s="7">
        <v>19070</v>
      </c>
      <c r="J75" s="1">
        <v>9548.44</v>
      </c>
      <c r="K75" s="29">
        <f>J75/I75*100</f>
        <v>50.07047718930258</v>
      </c>
    </row>
    <row r="76" spans="1:11" ht="6.75" customHeight="1">
      <c r="A76" s="206"/>
      <c r="B76" s="205"/>
      <c r="C76" s="54"/>
      <c r="D76" s="56"/>
      <c r="E76" s="40"/>
      <c r="F76" s="40"/>
      <c r="G76" s="40"/>
      <c r="H76" s="40"/>
      <c r="I76" s="43"/>
      <c r="J76" s="44"/>
      <c r="K76" s="45"/>
    </row>
    <row r="77" spans="1:11" ht="12.75">
      <c r="A77" s="206"/>
      <c r="B77" s="205"/>
      <c r="C77" s="114" t="s">
        <v>83</v>
      </c>
      <c r="D77" s="270" t="s">
        <v>168</v>
      </c>
      <c r="E77" s="271"/>
      <c r="F77" s="271"/>
      <c r="G77" s="271"/>
      <c r="H77" s="288"/>
      <c r="I77" s="43"/>
      <c r="J77" s="44"/>
      <c r="K77" s="45"/>
    </row>
    <row r="78" spans="1:11" ht="12.75">
      <c r="A78" s="206"/>
      <c r="B78" s="205"/>
      <c r="C78" s="54"/>
      <c r="D78" s="237" t="s">
        <v>276</v>
      </c>
      <c r="E78" s="233"/>
      <c r="F78" s="233"/>
      <c r="G78" s="233"/>
      <c r="H78" s="234"/>
      <c r="I78" s="7"/>
      <c r="J78" s="1"/>
      <c r="K78" s="29"/>
    </row>
    <row r="79" spans="1:11" ht="24.75" customHeight="1">
      <c r="A79" s="206"/>
      <c r="B79" s="205"/>
      <c r="C79" s="54"/>
      <c r="D79" s="232"/>
      <c r="E79" s="233"/>
      <c r="F79" s="233"/>
      <c r="G79" s="233"/>
      <c r="H79" s="234"/>
      <c r="I79" s="7">
        <v>79404</v>
      </c>
      <c r="J79" s="1">
        <v>39702</v>
      </c>
      <c r="K79" s="29">
        <f>J79/I79*100</f>
        <v>50</v>
      </c>
    </row>
    <row r="80" spans="1:13" ht="10.5" customHeight="1">
      <c r="A80" s="206"/>
      <c r="B80" s="205"/>
      <c r="C80" s="54"/>
      <c r="D80" s="251" t="s">
        <v>283</v>
      </c>
      <c r="E80" s="252"/>
      <c r="F80" s="252"/>
      <c r="G80" s="252"/>
      <c r="H80" s="6"/>
      <c r="I80" s="7">
        <v>0</v>
      </c>
      <c r="J80" s="1">
        <v>2525.29</v>
      </c>
      <c r="K80" s="29">
        <v>0</v>
      </c>
      <c r="M80" s="8"/>
    </row>
    <row r="81" spans="1:11" ht="33.75" customHeight="1">
      <c r="A81" s="206"/>
      <c r="B81" s="205"/>
      <c r="C81" s="54"/>
      <c r="D81" s="237" t="s">
        <v>277</v>
      </c>
      <c r="E81" s="233"/>
      <c r="F81" s="233"/>
      <c r="G81" s="233"/>
      <c r="H81" s="6"/>
      <c r="I81" s="7">
        <v>800</v>
      </c>
      <c r="J81" s="1">
        <v>466.44</v>
      </c>
      <c r="K81" s="29">
        <f>J81/I81*100</f>
        <v>58.30499999999999</v>
      </c>
    </row>
    <row r="82" spans="1:11" ht="12" customHeight="1">
      <c r="A82" s="206"/>
      <c r="B82" s="205"/>
      <c r="C82" s="54"/>
      <c r="D82" s="232" t="s">
        <v>278</v>
      </c>
      <c r="E82" s="233"/>
      <c r="F82" s="233"/>
      <c r="G82" s="233"/>
      <c r="H82" s="6"/>
      <c r="I82" s="7">
        <v>0</v>
      </c>
      <c r="J82" s="1">
        <v>2028.59</v>
      </c>
      <c r="K82" s="29">
        <v>0</v>
      </c>
    </row>
    <row r="83" spans="1:11" ht="6" customHeight="1">
      <c r="A83" s="206"/>
      <c r="B83" s="205"/>
      <c r="C83" s="54"/>
      <c r="D83" s="56"/>
      <c r="E83" s="40"/>
      <c r="F83" s="40"/>
      <c r="G83" s="40"/>
      <c r="H83" s="40"/>
      <c r="I83" s="43"/>
      <c r="J83" s="44"/>
      <c r="K83" s="45"/>
    </row>
    <row r="84" spans="1:11" ht="12.75">
      <c r="A84" s="4"/>
      <c r="B84" s="22" t="s">
        <v>116</v>
      </c>
      <c r="C84" s="114"/>
      <c r="D84" s="119" t="s">
        <v>17</v>
      </c>
      <c r="E84" s="133"/>
      <c r="F84" s="6"/>
      <c r="G84" s="6"/>
      <c r="H84" s="6"/>
      <c r="I84" s="7"/>
      <c r="J84" s="1"/>
      <c r="K84" s="29"/>
    </row>
    <row r="85" spans="1:11" ht="5.25" customHeight="1">
      <c r="A85" s="4"/>
      <c r="B85" s="22"/>
      <c r="C85" s="114"/>
      <c r="D85" s="119"/>
      <c r="E85" s="133"/>
      <c r="F85" s="6"/>
      <c r="G85" s="6"/>
      <c r="H85" s="6"/>
      <c r="I85" s="7"/>
      <c r="J85" s="1"/>
      <c r="K85" s="29"/>
    </row>
    <row r="86" spans="1:11" ht="12.75">
      <c r="A86" s="4"/>
      <c r="B86" s="22"/>
      <c r="C86" s="114" t="s">
        <v>83</v>
      </c>
      <c r="D86" s="121" t="s">
        <v>169</v>
      </c>
      <c r="E86" s="133"/>
      <c r="F86" s="6"/>
      <c r="G86" s="6"/>
      <c r="H86" s="6"/>
      <c r="I86" s="7"/>
      <c r="J86" s="1"/>
      <c r="K86" s="29"/>
    </row>
    <row r="87" spans="1:11" ht="12.75">
      <c r="A87" s="4"/>
      <c r="B87" s="22"/>
      <c r="C87" s="114"/>
      <c r="D87" s="251" t="s">
        <v>230</v>
      </c>
      <c r="E87" s="252"/>
      <c r="F87" s="252"/>
      <c r="G87" s="252"/>
      <c r="H87" s="231"/>
      <c r="I87" s="7"/>
      <c r="J87" s="1"/>
      <c r="K87" s="29"/>
    </row>
    <row r="88" spans="1:11" ht="34.5" customHeight="1">
      <c r="A88" s="4"/>
      <c r="B88" s="22"/>
      <c r="C88" s="114"/>
      <c r="D88" s="232" t="s">
        <v>170</v>
      </c>
      <c r="E88" s="233"/>
      <c r="F88" s="233"/>
      <c r="G88" s="233"/>
      <c r="H88" s="234"/>
      <c r="I88" s="7">
        <v>200</v>
      </c>
      <c r="J88" s="1">
        <v>132.12</v>
      </c>
      <c r="K88" s="29">
        <f>J88/I88*100</f>
        <v>66.06</v>
      </c>
    </row>
    <row r="89" spans="1:11" ht="25.5" customHeight="1">
      <c r="A89" s="4"/>
      <c r="B89" s="22"/>
      <c r="C89" s="114"/>
      <c r="D89" s="318" t="s">
        <v>274</v>
      </c>
      <c r="E89" s="303"/>
      <c r="F89" s="303"/>
      <c r="G89" s="303"/>
      <c r="H89" s="30"/>
      <c r="I89" s="7">
        <v>0</v>
      </c>
      <c r="J89" s="1">
        <v>22</v>
      </c>
      <c r="K89" s="29">
        <v>0</v>
      </c>
    </row>
    <row r="90" spans="1:11" ht="6" customHeight="1">
      <c r="A90" s="206"/>
      <c r="B90" s="31"/>
      <c r="C90" s="54"/>
      <c r="D90" s="208"/>
      <c r="E90" s="60"/>
      <c r="F90" s="40"/>
      <c r="G90" s="40"/>
      <c r="H90" s="40"/>
      <c r="I90" s="43"/>
      <c r="J90" s="44"/>
      <c r="K90" s="45"/>
    </row>
    <row r="91" spans="1:11" ht="24.75" customHeight="1">
      <c r="A91" s="104" t="s">
        <v>18</v>
      </c>
      <c r="B91" s="18"/>
      <c r="C91" s="136"/>
      <c r="D91" s="286" t="s">
        <v>58</v>
      </c>
      <c r="E91" s="287"/>
      <c r="F91" s="287"/>
      <c r="G91" s="287"/>
      <c r="H91" s="20"/>
      <c r="I91" s="33">
        <f>I95+I98</f>
        <v>26747</v>
      </c>
      <c r="J91" s="33">
        <f>J95+J98</f>
        <v>25391</v>
      </c>
      <c r="K91" s="106">
        <f>J91/I91*100</f>
        <v>94.93027255393129</v>
      </c>
    </row>
    <row r="92" spans="1:11" ht="12.75">
      <c r="A92" s="4"/>
      <c r="B92" s="22" t="s">
        <v>19</v>
      </c>
      <c r="C92" s="114"/>
      <c r="D92" s="119" t="s">
        <v>161</v>
      </c>
      <c r="E92" s="3"/>
      <c r="F92" s="3"/>
      <c r="G92" s="3"/>
      <c r="H92" s="24"/>
      <c r="I92" s="7"/>
      <c r="J92" s="1"/>
      <c r="K92" s="29"/>
    </row>
    <row r="93" spans="1:13" ht="12.75">
      <c r="A93" s="4"/>
      <c r="B93" s="22"/>
      <c r="C93" s="114"/>
      <c r="D93" s="119" t="s">
        <v>53</v>
      </c>
      <c r="E93" s="3"/>
      <c r="F93" s="3"/>
      <c r="G93" s="3"/>
      <c r="H93" s="24"/>
      <c r="I93" s="7"/>
      <c r="J93" s="1"/>
      <c r="K93" s="29"/>
      <c r="M93" t="s">
        <v>218</v>
      </c>
    </row>
    <row r="94" spans="1:11" ht="23.25" customHeight="1">
      <c r="A94" s="4"/>
      <c r="B94" s="5"/>
      <c r="C94" s="114" t="s">
        <v>82</v>
      </c>
      <c r="D94" s="260" t="s">
        <v>20</v>
      </c>
      <c r="E94" s="261"/>
      <c r="F94" s="261"/>
      <c r="G94" s="261"/>
      <c r="H94" s="6"/>
      <c r="I94" s="7"/>
      <c r="J94" s="137"/>
      <c r="K94" s="29"/>
    </row>
    <row r="95" spans="1:11" ht="21.75" customHeight="1">
      <c r="A95" s="4"/>
      <c r="B95" s="5"/>
      <c r="C95" s="114"/>
      <c r="D95" s="249" t="s">
        <v>156</v>
      </c>
      <c r="E95" s="250"/>
      <c r="F95" s="250"/>
      <c r="G95" s="250"/>
      <c r="H95" s="6"/>
      <c r="I95" s="7">
        <v>2710</v>
      </c>
      <c r="J95" s="137">
        <v>1354</v>
      </c>
      <c r="K95" s="29">
        <f>J95/I95*100</f>
        <v>49.96309963099631</v>
      </c>
    </row>
    <row r="96" spans="1:11" ht="6.75" customHeight="1">
      <c r="A96" s="4"/>
      <c r="B96" s="5"/>
      <c r="C96" s="114"/>
      <c r="D96" s="168"/>
      <c r="E96" s="169"/>
      <c r="F96" s="169"/>
      <c r="G96" s="169"/>
      <c r="H96" s="6"/>
      <c r="I96" s="7"/>
      <c r="J96" s="137"/>
      <c r="K96" s="29"/>
    </row>
    <row r="97" spans="1:11" ht="12.75" customHeight="1">
      <c r="A97" s="4"/>
      <c r="B97" s="22" t="s">
        <v>249</v>
      </c>
      <c r="C97" s="167"/>
      <c r="D97" s="254" t="s">
        <v>250</v>
      </c>
      <c r="E97" s="255"/>
      <c r="F97" s="255"/>
      <c r="G97" s="255"/>
      <c r="H97" s="6"/>
      <c r="I97" s="7"/>
      <c r="J97" s="137"/>
      <c r="K97" s="29"/>
    </row>
    <row r="98" spans="1:11" ht="24.75" customHeight="1">
      <c r="A98" s="4"/>
      <c r="B98" s="5"/>
      <c r="C98" s="114" t="s">
        <v>82</v>
      </c>
      <c r="D98" s="260" t="s">
        <v>20</v>
      </c>
      <c r="E98" s="261"/>
      <c r="F98" s="261"/>
      <c r="G98" s="261"/>
      <c r="H98" s="6"/>
      <c r="I98" s="7">
        <v>24037</v>
      </c>
      <c r="J98" s="137">
        <v>24037</v>
      </c>
      <c r="K98" s="29">
        <f>J98/I98*100</f>
        <v>100</v>
      </c>
    </row>
    <row r="99" spans="1:11" ht="7.5" customHeight="1">
      <c r="A99" s="4"/>
      <c r="B99" s="138"/>
      <c r="C99" s="96"/>
      <c r="D99" s="139"/>
      <c r="E99" s="140"/>
      <c r="F99" s="140"/>
      <c r="G99" s="140"/>
      <c r="H99" s="140"/>
      <c r="I99" s="161"/>
      <c r="J99" s="181"/>
      <c r="K99" s="143"/>
    </row>
    <row r="100" spans="1:16" ht="35.25" customHeight="1">
      <c r="A100" s="104" t="s">
        <v>21</v>
      </c>
      <c r="B100" s="18"/>
      <c r="C100" s="136"/>
      <c r="D100" s="286" t="s">
        <v>179</v>
      </c>
      <c r="E100" s="287"/>
      <c r="F100" s="287"/>
      <c r="G100" s="287"/>
      <c r="H100" s="20"/>
      <c r="I100" s="118">
        <f>I102+I105+I109+I111+I113+I115+I117+I119+I121+I125+I127+I129+I131+I133+I135+I137+I139+I141+I146+I148+I150+I152+I155+I156+I157+I158+I161+I165+I167</f>
        <v>20748522</v>
      </c>
      <c r="J100" s="214">
        <f>J102+J105+J109+J111+J113+J115+J117+J119+J121+J125+J127+J129+J131+J133+J135+J137+J139+J141+J146+J148+J150+J152+J155+J156+J157+J158+J159+J161+J165+J167+J170</f>
        <v>9125533.44</v>
      </c>
      <c r="K100" s="106">
        <f>J100/I100*100</f>
        <v>43.981607171826504</v>
      </c>
      <c r="M100" s="171"/>
      <c r="N100" s="171"/>
      <c r="O100" s="171"/>
      <c r="P100" s="171"/>
    </row>
    <row r="101" spans="1:11" ht="12.75">
      <c r="A101" s="4"/>
      <c r="B101" s="22" t="s">
        <v>22</v>
      </c>
      <c r="C101" s="114"/>
      <c r="D101" s="119" t="s">
        <v>23</v>
      </c>
      <c r="E101" s="3"/>
      <c r="F101" s="3"/>
      <c r="G101" s="3"/>
      <c r="H101" s="24"/>
      <c r="I101" s="123"/>
      <c r="J101" s="1"/>
      <c r="K101" s="29"/>
    </row>
    <row r="102" spans="1:11" ht="12.75">
      <c r="A102" s="4"/>
      <c r="B102" s="5"/>
      <c r="C102" s="114" t="s">
        <v>87</v>
      </c>
      <c r="D102" s="121" t="s">
        <v>147</v>
      </c>
      <c r="E102" s="6"/>
      <c r="F102" s="6"/>
      <c r="G102" s="6"/>
      <c r="H102" s="6"/>
      <c r="I102" s="123">
        <v>40000</v>
      </c>
      <c r="J102" s="1">
        <v>16337.92</v>
      </c>
      <c r="K102" s="29">
        <f>J102/I102*100</f>
        <v>40.8448</v>
      </c>
    </row>
    <row r="103" spans="1:11" ht="12.75">
      <c r="A103" s="4"/>
      <c r="B103" s="5"/>
      <c r="C103" s="114"/>
      <c r="D103" s="121" t="s">
        <v>146</v>
      </c>
      <c r="E103" s="6"/>
      <c r="F103" s="6"/>
      <c r="G103" s="6"/>
      <c r="H103" s="6"/>
      <c r="I103" s="123"/>
      <c r="J103" s="1"/>
      <c r="K103" s="29"/>
    </row>
    <row r="104" spans="1:11" ht="8.25" customHeight="1">
      <c r="A104" s="4"/>
      <c r="B104" s="5"/>
      <c r="C104" s="114"/>
      <c r="D104" s="121"/>
      <c r="E104" s="6"/>
      <c r="F104" s="6"/>
      <c r="G104" s="6"/>
      <c r="H104" s="6"/>
      <c r="I104" s="123"/>
      <c r="J104" s="1"/>
      <c r="K104" s="29"/>
    </row>
    <row r="105" spans="1:11" ht="12.75">
      <c r="A105" s="4"/>
      <c r="B105" s="138"/>
      <c r="C105" s="96" t="s">
        <v>91</v>
      </c>
      <c r="D105" s="139" t="s">
        <v>52</v>
      </c>
      <c r="E105" s="140"/>
      <c r="F105" s="140"/>
      <c r="G105" s="140"/>
      <c r="H105" s="140"/>
      <c r="I105" s="141">
        <v>0</v>
      </c>
      <c r="J105" s="142">
        <v>425.1</v>
      </c>
      <c r="K105" s="143">
        <v>0</v>
      </c>
    </row>
    <row r="106" spans="1:11" ht="6.75" customHeight="1">
      <c r="A106" s="206"/>
      <c r="B106" s="205"/>
      <c r="C106" s="54"/>
      <c r="D106" s="56"/>
      <c r="E106" s="40"/>
      <c r="F106" s="40"/>
      <c r="G106" s="40"/>
      <c r="H106" s="40"/>
      <c r="I106" s="57"/>
      <c r="J106" s="44"/>
      <c r="K106" s="45"/>
    </row>
    <row r="107" spans="1:11" ht="58.5" customHeight="1">
      <c r="A107" s="4"/>
      <c r="B107" s="22" t="s">
        <v>24</v>
      </c>
      <c r="C107" s="114"/>
      <c r="D107" s="276" t="s">
        <v>176</v>
      </c>
      <c r="E107" s="277"/>
      <c r="F107" s="277"/>
      <c r="G107" s="277"/>
      <c r="H107" s="24"/>
      <c r="I107" s="123"/>
      <c r="J107" s="1"/>
      <c r="K107" s="29"/>
    </row>
    <row r="108" spans="1:11" ht="6" customHeight="1">
      <c r="A108" s="4"/>
      <c r="B108" s="22"/>
      <c r="C108" s="114"/>
      <c r="D108" s="119"/>
      <c r="E108" s="3"/>
      <c r="F108" s="3"/>
      <c r="G108" s="3"/>
      <c r="H108" s="24"/>
      <c r="I108" s="123"/>
      <c r="J108" s="1"/>
      <c r="K108" s="29"/>
    </row>
    <row r="109" spans="1:11" ht="12.75">
      <c r="A109" s="4"/>
      <c r="B109" s="22"/>
      <c r="C109" s="114" t="s">
        <v>104</v>
      </c>
      <c r="D109" s="121" t="s">
        <v>25</v>
      </c>
      <c r="E109" s="6"/>
      <c r="F109" s="6"/>
      <c r="G109" s="6"/>
      <c r="H109" s="6"/>
      <c r="I109" s="123">
        <v>4340000</v>
      </c>
      <c r="J109" s="1">
        <v>2233137.69</v>
      </c>
      <c r="K109" s="29">
        <f>J109/I109*100</f>
        <v>51.45478548387097</v>
      </c>
    </row>
    <row r="110" spans="1:11" ht="7.5" customHeight="1">
      <c r="A110" s="4"/>
      <c r="B110" s="22"/>
      <c r="C110" s="114"/>
      <c r="D110" s="121"/>
      <c r="E110" s="6"/>
      <c r="F110" s="6"/>
      <c r="G110" s="6"/>
      <c r="H110" s="6"/>
      <c r="I110" s="123"/>
      <c r="J110" s="1"/>
      <c r="K110" s="29"/>
    </row>
    <row r="111" spans="1:11" ht="12.75">
      <c r="A111" s="4"/>
      <c r="B111" s="22"/>
      <c r="C111" s="114" t="s">
        <v>103</v>
      </c>
      <c r="D111" s="121" t="s">
        <v>26</v>
      </c>
      <c r="E111" s="6"/>
      <c r="F111" s="3"/>
      <c r="G111" s="3"/>
      <c r="H111" s="24"/>
      <c r="I111" s="123">
        <v>32000</v>
      </c>
      <c r="J111" s="1">
        <v>18532</v>
      </c>
      <c r="K111" s="29">
        <f>J111/I111*100</f>
        <v>57.9125</v>
      </c>
    </row>
    <row r="112" spans="1:11" ht="6.75" customHeight="1">
      <c r="A112" s="4"/>
      <c r="B112" s="22"/>
      <c r="C112" s="114"/>
      <c r="D112" s="119"/>
      <c r="E112" s="3"/>
      <c r="F112" s="3"/>
      <c r="G112" s="3"/>
      <c r="H112" s="24"/>
      <c r="I112" s="123"/>
      <c r="J112" s="1"/>
      <c r="K112" s="29"/>
    </row>
    <row r="113" spans="1:11" ht="12.75">
      <c r="A113" s="4"/>
      <c r="B113" s="22"/>
      <c r="C113" s="114" t="s">
        <v>102</v>
      </c>
      <c r="D113" s="121" t="s">
        <v>27</v>
      </c>
      <c r="E113" s="6"/>
      <c r="F113" s="3"/>
      <c r="G113" s="3"/>
      <c r="H113" s="24"/>
      <c r="I113" s="123">
        <v>16000</v>
      </c>
      <c r="J113" s="1">
        <v>8056</v>
      </c>
      <c r="K113" s="29">
        <f>J113/I113*100</f>
        <v>50.349999999999994</v>
      </c>
    </row>
    <row r="114" spans="1:11" ht="6" customHeight="1">
      <c r="A114" s="4"/>
      <c r="B114" s="22"/>
      <c r="C114" s="114"/>
      <c r="D114" s="119"/>
      <c r="E114" s="3"/>
      <c r="F114" s="3"/>
      <c r="G114" s="3"/>
      <c r="H114" s="24"/>
      <c r="I114" s="123"/>
      <c r="J114" s="1"/>
      <c r="K114" s="29"/>
    </row>
    <row r="115" spans="1:11" ht="12.75">
      <c r="A115" s="4"/>
      <c r="B115" s="22"/>
      <c r="C115" s="114" t="s">
        <v>101</v>
      </c>
      <c r="D115" s="121" t="s">
        <v>64</v>
      </c>
      <c r="E115" s="6"/>
      <c r="F115" s="6"/>
      <c r="G115" s="6"/>
      <c r="H115" s="6"/>
      <c r="I115" s="123">
        <v>80000</v>
      </c>
      <c r="J115" s="1">
        <v>26326.5</v>
      </c>
      <c r="K115" s="29">
        <f>J115/I115*100</f>
        <v>32.908125</v>
      </c>
    </row>
    <row r="116" spans="1:11" ht="5.25" customHeight="1">
      <c r="A116" s="4"/>
      <c r="B116" s="5"/>
      <c r="C116" s="114"/>
      <c r="D116" s="121"/>
      <c r="E116" s="6"/>
      <c r="F116" s="6"/>
      <c r="G116" s="6"/>
      <c r="H116" s="6"/>
      <c r="I116" s="123"/>
      <c r="J116" s="1"/>
      <c r="K116" s="29"/>
    </row>
    <row r="117" spans="1:11" ht="12.75">
      <c r="A117" s="4"/>
      <c r="B117" s="5"/>
      <c r="C117" s="114" t="s">
        <v>90</v>
      </c>
      <c r="D117" s="121" t="s">
        <v>29</v>
      </c>
      <c r="E117" s="6"/>
      <c r="F117" s="6"/>
      <c r="G117" s="6"/>
      <c r="H117" s="6"/>
      <c r="I117" s="123">
        <v>25000</v>
      </c>
      <c r="J117" s="1">
        <v>4134</v>
      </c>
      <c r="K117" s="29">
        <f>J117/I117*100</f>
        <v>16.536</v>
      </c>
    </row>
    <row r="118" spans="1:11" ht="3" customHeight="1">
      <c r="A118" s="4"/>
      <c r="B118" s="5"/>
      <c r="C118" s="114"/>
      <c r="D118" s="121"/>
      <c r="E118" s="6"/>
      <c r="F118" s="6"/>
      <c r="G118" s="6"/>
      <c r="H118" s="6"/>
      <c r="I118" s="123"/>
      <c r="J118" s="1"/>
      <c r="K118" s="29"/>
    </row>
    <row r="119" spans="1:11" ht="21.75" customHeight="1">
      <c r="A119" s="4"/>
      <c r="B119" s="5"/>
      <c r="C119" s="129" t="s">
        <v>91</v>
      </c>
      <c r="D119" s="260" t="s">
        <v>148</v>
      </c>
      <c r="E119" s="261"/>
      <c r="F119" s="261"/>
      <c r="G119" s="261"/>
      <c r="H119" s="6"/>
      <c r="I119" s="123">
        <v>20000</v>
      </c>
      <c r="J119" s="1">
        <v>7482</v>
      </c>
      <c r="K119" s="29">
        <f>J119/I119*100</f>
        <v>37.41</v>
      </c>
    </row>
    <row r="120" spans="1:11" ht="6" customHeight="1">
      <c r="A120" s="4"/>
      <c r="B120" s="5"/>
      <c r="C120" s="114"/>
      <c r="D120" s="121"/>
      <c r="E120" s="6"/>
      <c r="F120" s="6"/>
      <c r="G120" s="6"/>
      <c r="H120" s="6"/>
      <c r="I120" s="123"/>
      <c r="J120" s="1"/>
      <c r="K120" s="29"/>
    </row>
    <row r="121" spans="1:11" ht="57.75" customHeight="1">
      <c r="A121" s="4"/>
      <c r="B121" s="5"/>
      <c r="C121" s="129" t="s">
        <v>131</v>
      </c>
      <c r="D121" s="260" t="s">
        <v>180</v>
      </c>
      <c r="E121" s="261"/>
      <c r="F121" s="261"/>
      <c r="G121" s="261"/>
      <c r="H121" s="24"/>
      <c r="I121" s="123">
        <v>35000</v>
      </c>
      <c r="J121" s="1">
        <v>18785.5</v>
      </c>
      <c r="K121" s="29">
        <f>J121/I121*100</f>
        <v>53.67285714285715</v>
      </c>
    </row>
    <row r="122" spans="1:11" ht="6.75" customHeight="1">
      <c r="A122" s="206"/>
      <c r="B122" s="61"/>
      <c r="C122" s="46"/>
      <c r="D122" s="64"/>
      <c r="E122" s="47"/>
      <c r="F122" s="47"/>
      <c r="G122" s="47"/>
      <c r="H122" s="47"/>
      <c r="I122" s="62"/>
      <c r="J122" s="63"/>
      <c r="K122" s="49"/>
    </row>
    <row r="123" spans="1:11" ht="11.25" customHeight="1">
      <c r="A123" s="160"/>
      <c r="B123" s="131" t="s">
        <v>117</v>
      </c>
      <c r="C123" s="109"/>
      <c r="D123" s="119" t="s">
        <v>130</v>
      </c>
      <c r="E123" s="24"/>
      <c r="F123" s="24"/>
      <c r="G123" s="24"/>
      <c r="H123" s="24"/>
      <c r="I123" s="7"/>
      <c r="J123" s="137"/>
      <c r="K123" s="29"/>
    </row>
    <row r="124" spans="1:11" ht="33" customHeight="1">
      <c r="A124" s="4"/>
      <c r="B124" s="5"/>
      <c r="C124" s="114"/>
      <c r="D124" s="258" t="s">
        <v>187</v>
      </c>
      <c r="E124" s="259"/>
      <c r="F124" s="259"/>
      <c r="G124" s="259"/>
      <c r="H124" s="24"/>
      <c r="I124" s="123"/>
      <c r="J124" s="1"/>
      <c r="K124" s="29"/>
    </row>
    <row r="125" spans="1:12" ht="12.75">
      <c r="A125" s="4"/>
      <c r="B125" s="5"/>
      <c r="C125" s="114" t="s">
        <v>104</v>
      </c>
      <c r="D125" s="121" t="s">
        <v>25</v>
      </c>
      <c r="E125" s="6"/>
      <c r="F125" s="6"/>
      <c r="G125" s="6"/>
      <c r="H125" s="6"/>
      <c r="I125" s="123">
        <v>2060000</v>
      </c>
      <c r="J125" s="1">
        <v>1187211.82</v>
      </c>
      <c r="K125" s="29">
        <f>J125/I125*100</f>
        <v>57.631641747572814</v>
      </c>
      <c r="L125" s="9"/>
    </row>
    <row r="126" spans="1:11" ht="8.25" customHeight="1">
      <c r="A126" s="4"/>
      <c r="B126" s="5"/>
      <c r="C126" s="114"/>
      <c r="D126" s="121"/>
      <c r="E126" s="6"/>
      <c r="F126" s="6"/>
      <c r="G126" s="6"/>
      <c r="H126" s="6"/>
      <c r="I126" s="123"/>
      <c r="J126" s="1"/>
      <c r="K126" s="29"/>
    </row>
    <row r="127" spans="1:11" ht="12.75">
      <c r="A127" s="4"/>
      <c r="B127" s="5"/>
      <c r="C127" s="114" t="s">
        <v>103</v>
      </c>
      <c r="D127" s="121" t="s">
        <v>26</v>
      </c>
      <c r="E127" s="6"/>
      <c r="F127" s="3"/>
      <c r="G127" s="3"/>
      <c r="H127" s="24"/>
      <c r="I127" s="123">
        <v>360000</v>
      </c>
      <c r="J127" s="1">
        <v>171103.39</v>
      </c>
      <c r="K127" s="29">
        <f>J127/I127*100</f>
        <v>47.52871944444445</v>
      </c>
    </row>
    <row r="128" spans="1:11" ht="9.75" customHeight="1">
      <c r="A128" s="4"/>
      <c r="B128" s="5"/>
      <c r="C128" s="114"/>
      <c r="D128" s="119"/>
      <c r="E128" s="3"/>
      <c r="F128" s="3"/>
      <c r="G128" s="3"/>
      <c r="H128" s="24"/>
      <c r="I128" s="123"/>
      <c r="J128" s="1"/>
      <c r="K128" s="29"/>
    </row>
    <row r="129" spans="1:11" ht="12.75">
      <c r="A129" s="4"/>
      <c r="B129" s="5"/>
      <c r="C129" s="114" t="s">
        <v>102</v>
      </c>
      <c r="D129" s="121" t="s">
        <v>27</v>
      </c>
      <c r="E129" s="6"/>
      <c r="F129" s="3"/>
      <c r="G129" s="3"/>
      <c r="H129" s="24"/>
      <c r="I129" s="123">
        <v>5000</v>
      </c>
      <c r="J129" s="1">
        <v>2536.23</v>
      </c>
      <c r="K129" s="29">
        <f>J129/I129*100</f>
        <v>50.724599999999995</v>
      </c>
    </row>
    <row r="130" spans="1:11" ht="10.5" customHeight="1">
      <c r="A130" s="4"/>
      <c r="B130" s="5"/>
      <c r="C130" s="114"/>
      <c r="D130" s="119"/>
      <c r="E130" s="3"/>
      <c r="F130" s="3"/>
      <c r="G130" s="3"/>
      <c r="H130" s="24"/>
      <c r="I130" s="123"/>
      <c r="J130" s="1"/>
      <c r="K130" s="29"/>
    </row>
    <row r="131" spans="1:11" ht="12.75">
      <c r="A131" s="4"/>
      <c r="B131" s="5"/>
      <c r="C131" s="114" t="s">
        <v>101</v>
      </c>
      <c r="D131" s="121" t="s">
        <v>64</v>
      </c>
      <c r="E131" s="6"/>
      <c r="F131" s="6"/>
      <c r="G131" s="6"/>
      <c r="H131" s="6"/>
      <c r="I131" s="123">
        <v>450000</v>
      </c>
      <c r="J131" s="1">
        <v>212320.4</v>
      </c>
      <c r="K131" s="29">
        <f>J131/I131*100</f>
        <v>47.182311111111105</v>
      </c>
    </row>
    <row r="132" spans="1:11" ht="9" customHeight="1">
      <c r="A132" s="4"/>
      <c r="B132" s="5"/>
      <c r="C132" s="114"/>
      <c r="D132" s="144"/>
      <c r="E132" s="133"/>
      <c r="F132" s="133"/>
      <c r="G132" s="133"/>
      <c r="H132" s="6"/>
      <c r="I132" s="123"/>
      <c r="J132" s="1"/>
      <c r="K132" s="29"/>
    </row>
    <row r="133" spans="1:11" ht="12.75">
      <c r="A133" s="4"/>
      <c r="B133" s="5"/>
      <c r="C133" s="114" t="s">
        <v>88</v>
      </c>
      <c r="D133" s="121" t="s">
        <v>28</v>
      </c>
      <c r="E133" s="6"/>
      <c r="F133" s="6"/>
      <c r="G133" s="6"/>
      <c r="H133" s="6"/>
      <c r="I133" s="123">
        <v>100000</v>
      </c>
      <c r="J133" s="1">
        <v>9731.3</v>
      </c>
      <c r="K133" s="29">
        <f>J133/I133*100</f>
        <v>9.7313</v>
      </c>
    </row>
    <row r="134" spans="1:11" ht="6.75" customHeight="1">
      <c r="A134" s="4"/>
      <c r="B134" s="5"/>
      <c r="C134" s="114"/>
      <c r="D134" s="121"/>
      <c r="E134" s="6"/>
      <c r="F134" s="6"/>
      <c r="G134" s="6"/>
      <c r="H134" s="6"/>
      <c r="I134" s="123"/>
      <c r="J134" s="1"/>
      <c r="K134" s="29"/>
    </row>
    <row r="135" spans="1:11" ht="12.75">
      <c r="A135" s="4"/>
      <c r="B135" s="5"/>
      <c r="C135" s="114" t="s">
        <v>100</v>
      </c>
      <c r="D135" s="121" t="s">
        <v>78</v>
      </c>
      <c r="E135" s="6"/>
      <c r="F135" s="6"/>
      <c r="G135" s="6"/>
      <c r="H135" s="6"/>
      <c r="I135" s="123">
        <v>300</v>
      </c>
      <c r="J135" s="1">
        <v>290</v>
      </c>
      <c r="K135" s="29">
        <f>J135/I135*100</f>
        <v>96.66666666666667</v>
      </c>
    </row>
    <row r="136" spans="1:11" ht="8.25" customHeight="1">
      <c r="A136" s="4"/>
      <c r="B136" s="5"/>
      <c r="C136" s="114"/>
      <c r="D136" s="119"/>
      <c r="E136" s="3"/>
      <c r="F136" s="6"/>
      <c r="G136" s="6"/>
      <c r="H136" s="6"/>
      <c r="I136" s="123"/>
      <c r="J136" s="1"/>
      <c r="K136" s="29"/>
    </row>
    <row r="137" spans="1:11" ht="12.75">
      <c r="A137" s="4"/>
      <c r="B137" s="5"/>
      <c r="C137" s="114" t="s">
        <v>90</v>
      </c>
      <c r="D137" s="121" t="s">
        <v>29</v>
      </c>
      <c r="E137" s="6"/>
      <c r="F137" s="6"/>
      <c r="G137" s="6"/>
      <c r="H137" s="6"/>
      <c r="I137" s="123">
        <v>1500000</v>
      </c>
      <c r="J137" s="1">
        <v>495197.25</v>
      </c>
      <c r="K137" s="29">
        <f>J137/I137*100</f>
        <v>33.01315</v>
      </c>
    </row>
    <row r="138" spans="1:11" ht="8.25" customHeight="1">
      <c r="A138" s="4"/>
      <c r="B138" s="5"/>
      <c r="C138" s="114"/>
      <c r="D138" s="121"/>
      <c r="E138" s="6"/>
      <c r="F138" s="6"/>
      <c r="G138" s="6"/>
      <c r="H138" s="6"/>
      <c r="I138" s="123"/>
      <c r="J138" s="1"/>
      <c r="K138" s="29"/>
    </row>
    <row r="139" spans="1:11" ht="12.75">
      <c r="A139" s="4"/>
      <c r="B139" s="5"/>
      <c r="C139" s="114" t="s">
        <v>91</v>
      </c>
      <c r="D139" s="121" t="s">
        <v>30</v>
      </c>
      <c r="E139" s="6"/>
      <c r="F139" s="6"/>
      <c r="G139" s="6"/>
      <c r="H139" s="6"/>
      <c r="I139" s="123">
        <v>30000</v>
      </c>
      <c r="J139" s="1">
        <v>13554.69</v>
      </c>
      <c r="K139" s="29">
        <f>J139/I139*100</f>
        <v>45.182300000000005</v>
      </c>
    </row>
    <row r="140" spans="1:11" ht="6.75" customHeight="1">
      <c r="A140" s="4"/>
      <c r="B140" s="5"/>
      <c r="C140" s="114"/>
      <c r="D140" s="121"/>
      <c r="E140" s="6"/>
      <c r="F140" s="6"/>
      <c r="G140" s="6"/>
      <c r="H140" s="6"/>
      <c r="I140" s="123"/>
      <c r="J140" s="1"/>
      <c r="K140" s="29"/>
    </row>
    <row r="141" spans="1:11" ht="59.25" customHeight="1">
      <c r="A141" s="4"/>
      <c r="B141" s="5"/>
      <c r="C141" s="129" t="s">
        <v>131</v>
      </c>
      <c r="D141" s="260" t="s">
        <v>180</v>
      </c>
      <c r="E141" s="261"/>
      <c r="F141" s="261"/>
      <c r="G141" s="261"/>
      <c r="H141" s="24"/>
      <c r="I141" s="123">
        <v>130000</v>
      </c>
      <c r="J141" s="1">
        <v>66869.5</v>
      </c>
      <c r="K141" s="29">
        <f>J141/I141*100</f>
        <v>51.43807692307693</v>
      </c>
    </row>
    <row r="142" spans="1:11" ht="9" customHeight="1">
      <c r="A142" s="206"/>
      <c r="B142" s="61"/>
      <c r="C142" s="46"/>
      <c r="D142" s="64"/>
      <c r="E142" s="47"/>
      <c r="F142" s="47"/>
      <c r="G142" s="47"/>
      <c r="H142" s="47"/>
      <c r="I142" s="62"/>
      <c r="J142" s="63"/>
      <c r="K142" s="49"/>
    </row>
    <row r="143" spans="1:11" ht="5.25" customHeight="1">
      <c r="A143" s="206"/>
      <c r="B143" s="205"/>
      <c r="C143" s="54"/>
      <c r="D143" s="68"/>
      <c r="E143" s="42"/>
      <c r="F143" s="42"/>
      <c r="G143" s="42"/>
      <c r="H143" s="42"/>
      <c r="I143" s="57"/>
      <c r="J143" s="44"/>
      <c r="K143" s="45"/>
    </row>
    <row r="144" spans="1:11" ht="12" customHeight="1">
      <c r="A144" s="4"/>
      <c r="B144" s="22" t="s">
        <v>31</v>
      </c>
      <c r="C144" s="114"/>
      <c r="D144" s="119" t="s">
        <v>189</v>
      </c>
      <c r="E144" s="3"/>
      <c r="F144" s="3"/>
      <c r="G144" s="3"/>
      <c r="H144" s="24"/>
      <c r="I144" s="123"/>
      <c r="J144" s="1"/>
      <c r="K144" s="29"/>
    </row>
    <row r="145" spans="1:11" ht="9.75" customHeight="1">
      <c r="A145" s="4"/>
      <c r="B145" s="22"/>
      <c r="C145" s="114"/>
      <c r="D145" s="119" t="s">
        <v>188</v>
      </c>
      <c r="E145" s="3"/>
      <c r="F145" s="3"/>
      <c r="G145" s="3"/>
      <c r="H145" s="24"/>
      <c r="I145" s="123"/>
      <c r="J145" s="1"/>
      <c r="K145" s="29"/>
    </row>
    <row r="146" spans="1:11" ht="12.75">
      <c r="A146" s="4"/>
      <c r="B146" s="5"/>
      <c r="C146" s="114" t="s">
        <v>89</v>
      </c>
      <c r="D146" s="121" t="s">
        <v>32</v>
      </c>
      <c r="E146" s="6"/>
      <c r="F146" s="6"/>
      <c r="G146" s="6"/>
      <c r="H146" s="6"/>
      <c r="I146" s="123">
        <v>65000</v>
      </c>
      <c r="J146" s="1">
        <v>34110</v>
      </c>
      <c r="K146" s="29">
        <f>J146/I146*100</f>
        <v>52.47692307692308</v>
      </c>
    </row>
    <row r="147" spans="1:11" ht="8.25" customHeight="1">
      <c r="A147" s="4"/>
      <c r="B147" s="5"/>
      <c r="C147" s="114"/>
      <c r="D147" s="121"/>
      <c r="E147" s="6"/>
      <c r="F147" s="6"/>
      <c r="G147" s="6"/>
      <c r="H147" s="6"/>
      <c r="I147" s="123"/>
      <c r="J147" s="1"/>
      <c r="K147" s="29"/>
    </row>
    <row r="148" spans="1:11" ht="12.75">
      <c r="A148" s="4"/>
      <c r="B148" s="5"/>
      <c r="C148" s="114" t="s">
        <v>99</v>
      </c>
      <c r="D148" s="121" t="s">
        <v>33</v>
      </c>
      <c r="E148" s="6"/>
      <c r="F148" s="6"/>
      <c r="G148" s="6"/>
      <c r="H148" s="6"/>
      <c r="I148" s="123">
        <v>80000</v>
      </c>
      <c r="J148" s="1">
        <v>39088.02</v>
      </c>
      <c r="K148" s="29">
        <f>J148/I148*100</f>
        <v>48.86002499999999</v>
      </c>
    </row>
    <row r="149" spans="1:11" ht="10.5" customHeight="1">
      <c r="A149" s="4"/>
      <c r="B149" s="5"/>
      <c r="C149" s="114"/>
      <c r="D149" s="121"/>
      <c r="E149" s="6"/>
      <c r="F149" s="6"/>
      <c r="G149" s="6"/>
      <c r="H149" s="6"/>
      <c r="I149" s="123"/>
      <c r="J149" s="1"/>
      <c r="K149" s="29"/>
    </row>
    <row r="150" spans="1:11" ht="25.5" customHeight="1">
      <c r="A150" s="4"/>
      <c r="B150" s="5"/>
      <c r="C150" s="114" t="s">
        <v>97</v>
      </c>
      <c r="D150" s="260" t="s">
        <v>153</v>
      </c>
      <c r="E150" s="261"/>
      <c r="F150" s="261"/>
      <c r="G150" s="261"/>
      <c r="H150" s="6"/>
      <c r="I150" s="123">
        <v>145000</v>
      </c>
      <c r="J150" s="1">
        <v>141535.41</v>
      </c>
      <c r="K150" s="29">
        <f>J150/I150*100</f>
        <v>97.6106275862069</v>
      </c>
    </row>
    <row r="151" spans="1:11" ht="10.5" customHeight="1">
      <c r="A151" s="4"/>
      <c r="B151" s="5"/>
      <c r="C151" s="114"/>
      <c r="D151" s="130"/>
      <c r="E151" s="39"/>
      <c r="F151" s="39"/>
      <c r="G151" s="39"/>
      <c r="H151" s="6"/>
      <c r="I151" s="123"/>
      <c r="J151" s="1"/>
      <c r="K151" s="29"/>
    </row>
    <row r="152" spans="1:11" ht="13.5" customHeight="1">
      <c r="A152" s="4"/>
      <c r="B152" s="5"/>
      <c r="C152" s="114" t="s">
        <v>200</v>
      </c>
      <c r="D152" s="260" t="s">
        <v>201</v>
      </c>
      <c r="E152" s="261"/>
      <c r="F152" s="261"/>
      <c r="G152" s="261"/>
      <c r="H152" s="6"/>
      <c r="I152" s="123">
        <v>60000</v>
      </c>
      <c r="J152" s="1">
        <v>48244.55</v>
      </c>
      <c r="K152" s="29">
        <f>J152/I152*100</f>
        <v>80.40758333333335</v>
      </c>
    </row>
    <row r="153" spans="1:11" ht="9.75" customHeight="1">
      <c r="A153" s="4"/>
      <c r="B153" s="5"/>
      <c r="C153" s="114"/>
      <c r="D153" s="121"/>
      <c r="E153" s="6"/>
      <c r="F153" s="6"/>
      <c r="G153" s="6"/>
      <c r="H153" s="6"/>
      <c r="I153" s="123"/>
      <c r="J153" s="1"/>
      <c r="K153" s="29"/>
    </row>
    <row r="154" spans="1:11" ht="12.75">
      <c r="A154" s="4"/>
      <c r="B154" s="5"/>
      <c r="C154" s="114" t="s">
        <v>96</v>
      </c>
      <c r="D154" s="270" t="s">
        <v>171</v>
      </c>
      <c r="E154" s="271"/>
      <c r="F154" s="271"/>
      <c r="G154" s="271"/>
      <c r="H154" s="288"/>
      <c r="I154" s="123"/>
      <c r="J154" s="1"/>
      <c r="K154" s="29"/>
    </row>
    <row r="155" spans="1:11" ht="24" customHeight="1">
      <c r="A155" s="206"/>
      <c r="B155" s="205"/>
      <c r="C155" s="54"/>
      <c r="D155" s="237" t="s">
        <v>231</v>
      </c>
      <c r="E155" s="233"/>
      <c r="F155" s="233"/>
      <c r="G155" s="233"/>
      <c r="H155" s="234"/>
      <c r="I155" s="123">
        <v>350000</v>
      </c>
      <c r="J155" s="1">
        <v>95574.31</v>
      </c>
      <c r="K155" s="29">
        <f>J155/I155*100</f>
        <v>27.306945714285714</v>
      </c>
    </row>
    <row r="156" spans="1:11" ht="21.75" customHeight="1">
      <c r="A156" s="206"/>
      <c r="B156" s="205"/>
      <c r="C156" s="54"/>
      <c r="D156" s="260" t="s">
        <v>232</v>
      </c>
      <c r="E156" s="261"/>
      <c r="F156" s="261"/>
      <c r="G156" s="261"/>
      <c r="H156" s="132"/>
      <c r="I156" s="123">
        <v>20000</v>
      </c>
      <c r="J156" s="1">
        <v>8100</v>
      </c>
      <c r="K156" s="29">
        <f>J156/I156*100</f>
        <v>40.5</v>
      </c>
    </row>
    <row r="157" spans="1:11" ht="12.75" customHeight="1">
      <c r="A157" s="206"/>
      <c r="B157" s="205"/>
      <c r="C157" s="54"/>
      <c r="D157" s="237" t="s">
        <v>275</v>
      </c>
      <c r="E157" s="233"/>
      <c r="F157" s="233"/>
      <c r="G157" s="233"/>
      <c r="H157" s="132"/>
      <c r="I157" s="123">
        <v>0</v>
      </c>
      <c r="J157" s="1">
        <v>22.4</v>
      </c>
      <c r="K157" s="29">
        <v>0</v>
      </c>
    </row>
    <row r="158" spans="1:11" ht="11.25" customHeight="1">
      <c r="A158" s="206"/>
      <c r="B158" s="205"/>
      <c r="C158" s="54"/>
      <c r="D158" s="237" t="s">
        <v>233</v>
      </c>
      <c r="E158" s="233"/>
      <c r="F158" s="233"/>
      <c r="G158" s="233"/>
      <c r="H158" s="132"/>
      <c r="I158" s="123">
        <v>9000</v>
      </c>
      <c r="J158" s="1">
        <v>6517.5</v>
      </c>
      <c r="K158" s="29">
        <f>J158/I158*100</f>
        <v>72.41666666666666</v>
      </c>
    </row>
    <row r="159" spans="1:11" ht="22.5" customHeight="1">
      <c r="A159" s="206"/>
      <c r="B159" s="205"/>
      <c r="C159" s="54"/>
      <c r="D159" s="263" t="s">
        <v>285</v>
      </c>
      <c r="E159" s="264"/>
      <c r="F159" s="264"/>
      <c r="G159" s="264"/>
      <c r="H159" s="30"/>
      <c r="I159" s="123">
        <v>0</v>
      </c>
      <c r="J159" s="145">
        <v>374</v>
      </c>
      <c r="K159" s="29">
        <v>0</v>
      </c>
    </row>
    <row r="160" spans="1:11" ht="9" customHeight="1">
      <c r="A160" s="206"/>
      <c r="B160" s="205"/>
      <c r="C160" s="54"/>
      <c r="D160" s="69"/>
      <c r="E160" s="70"/>
      <c r="F160" s="70"/>
      <c r="G160" s="70"/>
      <c r="H160" s="211"/>
      <c r="I160" s="57"/>
      <c r="J160" s="71"/>
      <c r="K160" s="45"/>
    </row>
    <row r="161" spans="1:11" ht="12.75">
      <c r="A161" s="206"/>
      <c r="B161" s="205"/>
      <c r="C161" s="114" t="s">
        <v>91</v>
      </c>
      <c r="D161" s="270" t="s">
        <v>172</v>
      </c>
      <c r="E161" s="271"/>
      <c r="F161" s="271"/>
      <c r="G161" s="271"/>
      <c r="H161" s="288"/>
      <c r="I161" s="123">
        <v>20000</v>
      </c>
      <c r="J161" s="145">
        <v>1969.87</v>
      </c>
      <c r="K161" s="29">
        <f>J161/I161*100</f>
        <v>9.84935</v>
      </c>
    </row>
    <row r="162" spans="1:11" ht="9.75" customHeight="1">
      <c r="A162" s="206"/>
      <c r="B162" s="61"/>
      <c r="C162" s="46"/>
      <c r="D162" s="72"/>
      <c r="E162" s="73"/>
      <c r="F162" s="73"/>
      <c r="G162" s="73"/>
      <c r="H162" s="73"/>
      <c r="I162" s="62"/>
      <c r="J162" s="74"/>
      <c r="K162" s="49"/>
    </row>
    <row r="163" spans="1:11" ht="12.75">
      <c r="A163" s="160"/>
      <c r="B163" s="146" t="s">
        <v>34</v>
      </c>
      <c r="C163" s="147"/>
      <c r="D163" s="88" t="s">
        <v>54</v>
      </c>
      <c r="E163" s="3"/>
      <c r="F163" s="3"/>
      <c r="G163" s="3"/>
      <c r="H163" s="24"/>
      <c r="I163" s="148"/>
      <c r="J163" s="23"/>
      <c r="K163" s="149"/>
    </row>
    <row r="164" spans="1:11" ht="12.75">
      <c r="A164" s="4"/>
      <c r="B164" s="22"/>
      <c r="C164" s="114"/>
      <c r="D164" s="119" t="s">
        <v>55</v>
      </c>
      <c r="E164" s="3"/>
      <c r="F164" s="3"/>
      <c r="G164" s="3"/>
      <c r="H164" s="24"/>
      <c r="I164" s="123"/>
      <c r="J164" s="1"/>
      <c r="K164" s="29"/>
    </row>
    <row r="165" spans="1:12" ht="12.75">
      <c r="A165" s="4"/>
      <c r="B165" s="5"/>
      <c r="C165" s="114" t="s">
        <v>95</v>
      </c>
      <c r="D165" s="121" t="s">
        <v>35</v>
      </c>
      <c r="E165" s="6"/>
      <c r="F165" s="6"/>
      <c r="G165" s="6"/>
      <c r="H165" s="6"/>
      <c r="I165" s="123">
        <v>10276222</v>
      </c>
      <c r="J165" s="1">
        <v>4146103</v>
      </c>
      <c r="K165" s="29">
        <f>J165/I165*100</f>
        <v>40.346569001720674</v>
      </c>
      <c r="L165" s="9"/>
    </row>
    <row r="166" spans="1:11" ht="10.5" customHeight="1">
      <c r="A166" s="4"/>
      <c r="B166" s="5"/>
      <c r="C166" s="114"/>
      <c r="D166" s="121"/>
      <c r="E166" s="6"/>
      <c r="F166" s="6"/>
      <c r="G166" s="6"/>
      <c r="H166" s="6"/>
      <c r="I166" s="123"/>
      <c r="J166" s="1"/>
      <c r="K166" s="29"/>
    </row>
    <row r="167" spans="1:11" ht="12.75">
      <c r="A167" s="4"/>
      <c r="B167" s="5"/>
      <c r="C167" s="114" t="s">
        <v>94</v>
      </c>
      <c r="D167" s="121" t="s">
        <v>36</v>
      </c>
      <c r="E167" s="6"/>
      <c r="F167" s="6"/>
      <c r="G167" s="6"/>
      <c r="H167" s="6"/>
      <c r="I167" s="123">
        <v>500000</v>
      </c>
      <c r="J167" s="1">
        <v>110513.09</v>
      </c>
      <c r="K167" s="29">
        <f>J167/I167*100</f>
        <v>22.102618</v>
      </c>
    </row>
    <row r="168" spans="1:11" ht="8.25" customHeight="1">
      <c r="A168" s="4"/>
      <c r="B168" s="138"/>
      <c r="C168" s="96"/>
      <c r="D168" s="139"/>
      <c r="E168" s="140"/>
      <c r="F168" s="140"/>
      <c r="G168" s="140"/>
      <c r="H168" s="140"/>
      <c r="I168" s="161"/>
      <c r="J168" s="142"/>
      <c r="K168" s="143"/>
    </row>
    <row r="169" spans="1:11" ht="23.25" customHeight="1">
      <c r="A169" s="4"/>
      <c r="B169" s="212" t="s">
        <v>279</v>
      </c>
      <c r="C169" s="213"/>
      <c r="D169" s="279" t="s">
        <v>280</v>
      </c>
      <c r="E169" s="280"/>
      <c r="F169" s="280"/>
      <c r="G169" s="280"/>
      <c r="H169" s="6"/>
      <c r="I169" s="7"/>
      <c r="J169" s="1"/>
      <c r="K169" s="29"/>
    </row>
    <row r="170" spans="1:11" ht="22.5" customHeight="1">
      <c r="A170" s="4"/>
      <c r="B170" s="5"/>
      <c r="C170" s="114" t="s">
        <v>83</v>
      </c>
      <c r="D170" s="260" t="s">
        <v>281</v>
      </c>
      <c r="E170" s="261"/>
      <c r="F170" s="261"/>
      <c r="G170" s="261"/>
      <c r="H170" s="6"/>
      <c r="I170" s="7">
        <v>0</v>
      </c>
      <c r="J170" s="1">
        <v>1350</v>
      </c>
      <c r="K170" s="29">
        <v>0</v>
      </c>
    </row>
    <row r="171" spans="1:11" ht="9" customHeight="1">
      <c r="A171" s="206"/>
      <c r="B171" s="205"/>
      <c r="C171" s="54"/>
      <c r="D171" s="56"/>
      <c r="E171" s="40"/>
      <c r="F171" s="40"/>
      <c r="G171" s="40"/>
      <c r="H171" s="40"/>
      <c r="I171" s="43"/>
      <c r="J171" s="44"/>
      <c r="K171" s="45"/>
    </row>
    <row r="172" spans="1:11" ht="12.75">
      <c r="A172" s="104" t="s">
        <v>37</v>
      </c>
      <c r="B172" s="18"/>
      <c r="C172" s="115"/>
      <c r="D172" s="116" t="s">
        <v>38</v>
      </c>
      <c r="E172" s="20"/>
      <c r="F172" s="20"/>
      <c r="G172" s="198"/>
      <c r="H172" s="191"/>
      <c r="I172" s="194">
        <f>I174+I175+I176+I179+I182</f>
        <v>13554475</v>
      </c>
      <c r="J172" s="195">
        <f>J174+J175+J176+J179+J182</f>
        <v>8511546.92</v>
      </c>
      <c r="K172" s="106">
        <f>J172/I172*100</f>
        <v>62.79510582298467</v>
      </c>
    </row>
    <row r="173" spans="1:11" ht="12.75">
      <c r="A173" s="4"/>
      <c r="B173" s="5"/>
      <c r="C173" s="114"/>
      <c r="D173" s="121" t="s">
        <v>39</v>
      </c>
      <c r="E173" s="6"/>
      <c r="F173" s="6"/>
      <c r="G173" s="6"/>
      <c r="H173" s="6"/>
      <c r="I173" s="7"/>
      <c r="J173" s="1"/>
      <c r="K173" s="29"/>
    </row>
    <row r="174" spans="1:11" ht="12.75">
      <c r="A174" s="4"/>
      <c r="B174" s="22" t="s">
        <v>40</v>
      </c>
      <c r="C174" s="114" t="s">
        <v>93</v>
      </c>
      <c r="D174" s="281" t="s">
        <v>190</v>
      </c>
      <c r="E174" s="282"/>
      <c r="F174" s="282"/>
      <c r="G174" s="282"/>
      <c r="H174" s="283"/>
      <c r="I174" s="7">
        <v>12943407</v>
      </c>
      <c r="J174" s="1">
        <v>7965176</v>
      </c>
      <c r="K174" s="29">
        <f>J174/I174*100</f>
        <v>61.53848055616269</v>
      </c>
    </row>
    <row r="175" spans="1:11" ht="12.75">
      <c r="A175" s="4"/>
      <c r="B175" s="22" t="s">
        <v>126</v>
      </c>
      <c r="C175" s="114" t="s">
        <v>93</v>
      </c>
      <c r="D175" s="281" t="s">
        <v>210</v>
      </c>
      <c r="E175" s="282"/>
      <c r="F175" s="282"/>
      <c r="G175" s="282"/>
      <c r="H175" s="283"/>
      <c r="I175" s="7">
        <v>410538</v>
      </c>
      <c r="J175" s="1">
        <v>205272</v>
      </c>
      <c r="K175" s="29">
        <f>J175/I175*100</f>
        <v>50.000730748432545</v>
      </c>
    </row>
    <row r="176" spans="1:11" ht="12.75">
      <c r="A176" s="4"/>
      <c r="B176" s="22" t="s">
        <v>118</v>
      </c>
      <c r="C176" s="114" t="s">
        <v>93</v>
      </c>
      <c r="D176" s="281" t="s">
        <v>209</v>
      </c>
      <c r="E176" s="282"/>
      <c r="F176" s="282"/>
      <c r="G176" s="282"/>
      <c r="H176" s="150"/>
      <c r="I176" s="7">
        <v>530</v>
      </c>
      <c r="J176" s="1">
        <v>264</v>
      </c>
      <c r="K176" s="29">
        <f>J176/I176*100</f>
        <v>49.81132075471698</v>
      </c>
    </row>
    <row r="177" spans="1:11" ht="8.25" customHeight="1">
      <c r="A177" s="206"/>
      <c r="B177" s="31"/>
      <c r="C177" s="54"/>
      <c r="D177" s="67"/>
      <c r="E177" s="60"/>
      <c r="F177" s="60"/>
      <c r="G177" s="40"/>
      <c r="H177" s="40"/>
      <c r="I177" s="43"/>
      <c r="J177" s="44"/>
      <c r="K177" s="45"/>
    </row>
    <row r="178" spans="1:11" ht="12.75">
      <c r="A178" s="206"/>
      <c r="B178" s="22" t="s">
        <v>41</v>
      </c>
      <c r="C178" s="114"/>
      <c r="D178" s="119" t="s">
        <v>42</v>
      </c>
      <c r="E178" s="3"/>
      <c r="F178" s="3"/>
      <c r="G178" s="6"/>
      <c r="H178" s="6"/>
      <c r="I178" s="7"/>
      <c r="J178" s="1"/>
      <c r="K178" s="29"/>
    </row>
    <row r="179" spans="1:14" ht="26.25" customHeight="1">
      <c r="A179" s="206"/>
      <c r="B179" s="5"/>
      <c r="C179" s="114" t="s">
        <v>92</v>
      </c>
      <c r="D179" s="260" t="s">
        <v>43</v>
      </c>
      <c r="E179" s="261"/>
      <c r="F179" s="261"/>
      <c r="G179" s="261"/>
      <c r="H179" s="6"/>
      <c r="I179" s="7">
        <v>50000</v>
      </c>
      <c r="J179" s="1">
        <v>41780.21</v>
      </c>
      <c r="K179" s="29">
        <f>J179/I179*100</f>
        <v>83.56042000000001</v>
      </c>
      <c r="M179" s="30"/>
      <c r="N179" s="30"/>
    </row>
    <row r="180" spans="1:11" ht="6.75" customHeight="1">
      <c r="A180" s="206"/>
      <c r="B180" s="205"/>
      <c r="C180" s="54"/>
      <c r="D180" s="58"/>
      <c r="E180" s="170"/>
      <c r="F180" s="170"/>
      <c r="G180" s="170"/>
      <c r="H180" s="40"/>
      <c r="I180" s="43"/>
      <c r="J180" s="44"/>
      <c r="K180" s="45"/>
    </row>
    <row r="181" spans="1:12" ht="12" customHeight="1">
      <c r="A181" s="4"/>
      <c r="B181" s="5"/>
      <c r="C181" s="114" t="s">
        <v>83</v>
      </c>
      <c r="D181" s="260" t="s">
        <v>211</v>
      </c>
      <c r="E181" s="261"/>
      <c r="F181" s="261"/>
      <c r="G181" s="261"/>
      <c r="H181" s="6"/>
      <c r="I181" s="7"/>
      <c r="J181" s="1"/>
      <c r="K181" s="29"/>
      <c r="L181" s="32"/>
    </row>
    <row r="182" spans="1:11" ht="22.5" customHeight="1">
      <c r="A182" s="4"/>
      <c r="B182" s="5"/>
      <c r="C182" s="114"/>
      <c r="D182" s="232" t="s">
        <v>217</v>
      </c>
      <c r="E182" s="233"/>
      <c r="F182" s="233"/>
      <c r="G182" s="233"/>
      <c r="H182" s="6"/>
      <c r="I182" s="7">
        <v>150000</v>
      </c>
      <c r="J182" s="1">
        <v>299054.71</v>
      </c>
      <c r="K182" s="29">
        <f>J182/I182*100</f>
        <v>199.36980666666668</v>
      </c>
    </row>
    <row r="183" spans="1:11" ht="9" customHeight="1">
      <c r="A183" s="206"/>
      <c r="B183" s="205"/>
      <c r="C183" s="54"/>
      <c r="D183" s="289"/>
      <c r="E183" s="290"/>
      <c r="F183" s="290"/>
      <c r="G183" s="290"/>
      <c r="H183" s="253"/>
      <c r="I183" s="43"/>
      <c r="J183" s="44"/>
      <c r="K183" s="45"/>
    </row>
    <row r="184" spans="1:11" ht="12.75">
      <c r="A184" s="104" t="s">
        <v>44</v>
      </c>
      <c r="B184" s="18"/>
      <c r="C184" s="136"/>
      <c r="D184" s="268" t="s">
        <v>45</v>
      </c>
      <c r="E184" s="269"/>
      <c r="F184" s="269"/>
      <c r="G184" s="269"/>
      <c r="H184" s="191"/>
      <c r="I184" s="194">
        <f>I187+I189+I195+I196+I197+I199+I201+I205+I208+I210</f>
        <v>1049074</v>
      </c>
      <c r="J184" s="195">
        <f>J187+J189+J195+J196+J197+J199+J201+J205+J208+J210</f>
        <v>83902.06999999999</v>
      </c>
      <c r="K184" s="106">
        <f>J184/I184*100</f>
        <v>7.997726566476721</v>
      </c>
    </row>
    <row r="185" spans="1:11" ht="12.75">
      <c r="A185" s="4"/>
      <c r="B185" s="22" t="s">
        <v>46</v>
      </c>
      <c r="C185" s="114"/>
      <c r="D185" s="119" t="s">
        <v>47</v>
      </c>
      <c r="E185" s="3"/>
      <c r="F185" s="24"/>
      <c r="G185" s="6"/>
      <c r="H185" s="6"/>
      <c r="I185" s="7"/>
      <c r="J185" s="1"/>
      <c r="K185" s="93"/>
    </row>
    <row r="186" spans="1:11" ht="6.75" customHeight="1">
      <c r="A186" s="4"/>
      <c r="B186" s="22"/>
      <c r="C186" s="114"/>
      <c r="D186" s="119"/>
      <c r="E186" s="3"/>
      <c r="F186" s="24"/>
      <c r="G186" s="6"/>
      <c r="H186" s="6"/>
      <c r="I186" s="7"/>
      <c r="J186" s="1"/>
      <c r="K186" s="108"/>
    </row>
    <row r="187" spans="1:11" ht="12.75">
      <c r="A187" s="4"/>
      <c r="B187" s="22"/>
      <c r="C187" s="114" t="s">
        <v>84</v>
      </c>
      <c r="D187" s="272" t="s">
        <v>202</v>
      </c>
      <c r="E187" s="273"/>
      <c r="F187" s="273"/>
      <c r="G187" s="273"/>
      <c r="H187" s="6"/>
      <c r="I187" s="7">
        <v>84620</v>
      </c>
      <c r="J187" s="1">
        <v>44487.42</v>
      </c>
      <c r="K187" s="29">
        <f>J187/I187*100</f>
        <v>52.5731741904987</v>
      </c>
    </row>
    <row r="188" spans="1:11" ht="8.25" customHeight="1">
      <c r="A188" s="4"/>
      <c r="B188" s="22"/>
      <c r="C188" s="114"/>
      <c r="D188" s="119"/>
      <c r="E188" s="3"/>
      <c r="F188" s="24"/>
      <c r="G188" s="6"/>
      <c r="H188" s="6"/>
      <c r="I188" s="7"/>
      <c r="J188" s="1"/>
      <c r="K188" s="108"/>
    </row>
    <row r="189" spans="1:11" ht="12.75">
      <c r="A189" s="4"/>
      <c r="B189" s="22"/>
      <c r="C189" s="114" t="s">
        <v>86</v>
      </c>
      <c r="D189" s="270" t="s">
        <v>205</v>
      </c>
      <c r="E189" s="271"/>
      <c r="F189" s="271"/>
      <c r="G189" s="271"/>
      <c r="H189" s="6"/>
      <c r="I189" s="7">
        <v>17000</v>
      </c>
      <c r="J189" s="1">
        <v>9289.22</v>
      </c>
      <c r="K189" s="29">
        <f>J189/I189*100</f>
        <v>54.64247058823529</v>
      </c>
    </row>
    <row r="190" spans="1:11" ht="7.5" customHeight="1">
      <c r="A190" s="4"/>
      <c r="B190" s="22"/>
      <c r="C190" s="114"/>
      <c r="D190" s="79"/>
      <c r="E190" s="38"/>
      <c r="F190" s="38"/>
      <c r="G190" s="38"/>
      <c r="H190" s="6"/>
      <c r="I190" s="7"/>
      <c r="J190" s="1"/>
      <c r="K190" s="29"/>
    </row>
    <row r="191" spans="1:11" ht="12.75">
      <c r="A191" s="4"/>
      <c r="B191" s="22"/>
      <c r="C191" s="114" t="s">
        <v>92</v>
      </c>
      <c r="D191" s="270" t="s">
        <v>247</v>
      </c>
      <c r="E191" s="271"/>
      <c r="F191" s="271"/>
      <c r="G191" s="271"/>
      <c r="H191" s="6"/>
      <c r="I191" s="7">
        <v>0</v>
      </c>
      <c r="J191" s="1">
        <v>5099.17</v>
      </c>
      <c r="K191" s="29">
        <v>0</v>
      </c>
    </row>
    <row r="192" spans="1:11" ht="7.5" customHeight="1">
      <c r="A192" s="4"/>
      <c r="B192" s="22"/>
      <c r="C192" s="114"/>
      <c r="D192" s="79"/>
      <c r="E192" s="38"/>
      <c r="F192" s="38"/>
      <c r="G192" s="38"/>
      <c r="H192" s="6"/>
      <c r="I192" s="7"/>
      <c r="J192" s="1"/>
      <c r="K192" s="29"/>
    </row>
    <row r="193" spans="1:11" ht="12.75">
      <c r="A193" s="4"/>
      <c r="B193" s="22"/>
      <c r="C193" s="114" t="s">
        <v>83</v>
      </c>
      <c r="D193" s="79" t="s">
        <v>169</v>
      </c>
      <c r="E193" s="38"/>
      <c r="F193" s="38"/>
      <c r="G193" s="38"/>
      <c r="H193" s="134"/>
      <c r="I193" s="7"/>
      <c r="J193" s="1"/>
      <c r="K193" s="29"/>
    </row>
    <row r="194" spans="1:11" ht="12.75" customHeight="1">
      <c r="A194" s="301"/>
      <c r="B194" s="300"/>
      <c r="C194" s="248"/>
      <c r="D194" s="135" t="s">
        <v>234</v>
      </c>
      <c r="E194" s="152"/>
      <c r="F194" s="152"/>
      <c r="G194" s="152"/>
      <c r="H194" s="153"/>
      <c r="I194" s="154"/>
      <c r="J194" s="174"/>
      <c r="K194" s="175"/>
    </row>
    <row r="195" spans="1:11" ht="25.5" customHeight="1">
      <c r="A195" s="301"/>
      <c r="B195" s="300"/>
      <c r="C195" s="248"/>
      <c r="D195" s="232" t="s">
        <v>183</v>
      </c>
      <c r="E195" s="297"/>
      <c r="F195" s="297"/>
      <c r="G195" s="297"/>
      <c r="H195" s="155"/>
      <c r="I195" s="154">
        <v>2780</v>
      </c>
      <c r="J195" s="200">
        <v>1435.58</v>
      </c>
      <c r="K195" s="201">
        <f>J195/I195*100</f>
        <v>51.63956834532374</v>
      </c>
    </row>
    <row r="196" spans="1:11" ht="24" customHeight="1">
      <c r="A196" s="206"/>
      <c r="B196" s="205"/>
      <c r="C196" s="54"/>
      <c r="D196" s="304" t="s">
        <v>271</v>
      </c>
      <c r="E196" s="305"/>
      <c r="F196" s="305"/>
      <c r="G196" s="305"/>
      <c r="H196" s="306"/>
      <c r="I196" s="7">
        <v>0</v>
      </c>
      <c r="J196" s="1">
        <v>10</v>
      </c>
      <c r="K196" s="29">
        <v>0</v>
      </c>
    </row>
    <row r="197" spans="1:11" ht="35.25" customHeight="1">
      <c r="A197" s="206"/>
      <c r="B197" s="205"/>
      <c r="C197" s="54"/>
      <c r="D197" s="302" t="s">
        <v>272</v>
      </c>
      <c r="E197" s="303"/>
      <c r="F197" s="303"/>
      <c r="G197" s="303"/>
      <c r="H197" s="199"/>
      <c r="I197" s="7">
        <v>0</v>
      </c>
      <c r="J197" s="1">
        <v>2749.63</v>
      </c>
      <c r="K197" s="29">
        <v>0</v>
      </c>
    </row>
    <row r="198" spans="1:11" ht="6.75" customHeight="1">
      <c r="A198" s="206"/>
      <c r="B198" s="205"/>
      <c r="C198" s="54"/>
      <c r="D198" s="75"/>
      <c r="E198" s="211"/>
      <c r="F198" s="211"/>
      <c r="G198" s="211"/>
      <c r="H198" s="211"/>
      <c r="I198" s="43"/>
      <c r="J198" s="44"/>
      <c r="K198" s="45"/>
    </row>
    <row r="199" spans="1:11" ht="36" customHeight="1">
      <c r="A199" s="4"/>
      <c r="B199" s="5"/>
      <c r="C199" s="114" t="s">
        <v>132</v>
      </c>
      <c r="D199" s="260" t="s">
        <v>270</v>
      </c>
      <c r="E199" s="261"/>
      <c r="F199" s="261"/>
      <c r="G199" s="261"/>
      <c r="H199" s="6"/>
      <c r="I199" s="7">
        <v>12800</v>
      </c>
      <c r="J199" s="1">
        <v>0</v>
      </c>
      <c r="K199" s="29">
        <v>0</v>
      </c>
    </row>
    <row r="200" spans="1:11" ht="9" customHeight="1">
      <c r="A200" s="4"/>
      <c r="B200" s="5"/>
      <c r="C200" s="114"/>
      <c r="D200" s="121"/>
      <c r="E200" s="6"/>
      <c r="F200" s="6"/>
      <c r="G200" s="6"/>
      <c r="H200" s="6"/>
      <c r="I200" s="7"/>
      <c r="J200" s="1"/>
      <c r="K200" s="29"/>
    </row>
    <row r="201" spans="1:11" ht="24.75" customHeight="1">
      <c r="A201" s="4"/>
      <c r="B201" s="5"/>
      <c r="C201" s="114" t="s">
        <v>113</v>
      </c>
      <c r="D201" s="256" t="s">
        <v>251</v>
      </c>
      <c r="E201" s="247"/>
      <c r="F201" s="247"/>
      <c r="G201" s="247"/>
      <c r="H201" s="307"/>
      <c r="I201" s="7">
        <v>900000</v>
      </c>
      <c r="J201" s="1">
        <v>0</v>
      </c>
      <c r="K201" s="29">
        <f>J201/I201*100</f>
        <v>0</v>
      </c>
    </row>
    <row r="202" spans="1:11" ht="6.75" customHeight="1">
      <c r="A202" s="206"/>
      <c r="B202" s="205"/>
      <c r="C202" s="54"/>
      <c r="D202" s="52"/>
      <c r="E202" s="54"/>
      <c r="F202" s="54"/>
      <c r="G202" s="54"/>
      <c r="H202" s="54"/>
      <c r="I202" s="43"/>
      <c r="J202" s="44"/>
      <c r="K202" s="45"/>
    </row>
    <row r="203" spans="1:11" ht="13.5" customHeight="1">
      <c r="A203" s="4"/>
      <c r="B203" s="22" t="s">
        <v>212</v>
      </c>
      <c r="C203" s="151"/>
      <c r="D203" s="298" t="s">
        <v>213</v>
      </c>
      <c r="E203" s="299"/>
      <c r="F203" s="299"/>
      <c r="G203" s="299"/>
      <c r="H203" s="151"/>
      <c r="I203" s="107"/>
      <c r="J203" s="112"/>
      <c r="K203" s="29"/>
    </row>
    <row r="204" spans="1:11" ht="6.75" customHeight="1">
      <c r="A204" s="4"/>
      <c r="B204" s="5"/>
      <c r="C204" s="114"/>
      <c r="D204" s="109"/>
      <c r="E204" s="114"/>
      <c r="F204" s="114"/>
      <c r="G204" s="114"/>
      <c r="H204" s="114"/>
      <c r="I204" s="7"/>
      <c r="J204" s="1"/>
      <c r="K204" s="29"/>
    </row>
    <row r="205" spans="1:11" ht="23.25" customHeight="1">
      <c r="A205" s="4"/>
      <c r="B205" s="5"/>
      <c r="C205" s="129" t="s">
        <v>80</v>
      </c>
      <c r="D205" s="260" t="s">
        <v>252</v>
      </c>
      <c r="E205" s="261"/>
      <c r="F205" s="261"/>
      <c r="G205" s="261"/>
      <c r="H205" s="114"/>
      <c r="I205" s="7">
        <v>11874</v>
      </c>
      <c r="J205" s="1">
        <v>11874.22</v>
      </c>
      <c r="K205" s="29">
        <f>J205/I205*100</f>
        <v>100.00185278760316</v>
      </c>
    </row>
    <row r="206" spans="1:11" ht="8.25" customHeight="1">
      <c r="A206" s="206"/>
      <c r="B206" s="205"/>
      <c r="C206" s="54"/>
      <c r="D206" s="52"/>
      <c r="E206" s="54"/>
      <c r="F206" s="54"/>
      <c r="G206" s="54"/>
      <c r="H206" s="54"/>
      <c r="I206" s="43"/>
      <c r="J206" s="44"/>
      <c r="K206" s="45"/>
    </row>
    <row r="207" spans="1:11" ht="12.75">
      <c r="A207" s="4"/>
      <c r="B207" s="22" t="s">
        <v>108</v>
      </c>
      <c r="C207" s="114"/>
      <c r="D207" s="119" t="s">
        <v>139</v>
      </c>
      <c r="E207" s="6"/>
      <c r="F207" s="6"/>
      <c r="G207" s="6"/>
      <c r="H207" s="6"/>
      <c r="I207" s="7"/>
      <c r="J207" s="1"/>
      <c r="K207" s="29"/>
    </row>
    <row r="208" spans="1:11" ht="33.75" customHeight="1">
      <c r="A208" s="4"/>
      <c r="B208" s="22"/>
      <c r="C208" s="129" t="s">
        <v>84</v>
      </c>
      <c r="D208" s="260" t="s">
        <v>235</v>
      </c>
      <c r="E208" s="261"/>
      <c r="F208" s="261"/>
      <c r="G208" s="261"/>
      <c r="H208" s="6"/>
      <c r="I208" s="7">
        <v>20000</v>
      </c>
      <c r="J208" s="1">
        <v>12294</v>
      </c>
      <c r="K208" s="29">
        <f>J208/I208*100</f>
        <v>61.47</v>
      </c>
    </row>
    <row r="209" spans="1:11" ht="9.75" customHeight="1">
      <c r="A209" s="4"/>
      <c r="B209" s="22"/>
      <c r="C209" s="114"/>
      <c r="D209" s="121"/>
      <c r="E209" s="6"/>
      <c r="F209" s="6"/>
      <c r="G209" s="6"/>
      <c r="H209" s="6"/>
      <c r="I209" s="7"/>
      <c r="J209" s="1"/>
      <c r="K209" s="29"/>
    </row>
    <row r="210" spans="1:11" ht="33" customHeight="1">
      <c r="A210" s="4"/>
      <c r="B210" s="22"/>
      <c r="C210" s="129" t="s">
        <v>83</v>
      </c>
      <c r="D210" s="260" t="s">
        <v>253</v>
      </c>
      <c r="E210" s="261"/>
      <c r="F210" s="261"/>
      <c r="G210" s="261"/>
      <c r="H210" s="6"/>
      <c r="I210" s="7">
        <v>0</v>
      </c>
      <c r="J210" s="1">
        <v>1762</v>
      </c>
      <c r="K210" s="29">
        <v>0</v>
      </c>
    </row>
    <row r="211" spans="1:11" ht="9" customHeight="1">
      <c r="A211" s="206"/>
      <c r="B211" s="31"/>
      <c r="C211" s="54"/>
      <c r="D211" s="56"/>
      <c r="E211" s="40"/>
      <c r="F211" s="40"/>
      <c r="G211" s="40"/>
      <c r="H211" s="40"/>
      <c r="I211" s="43"/>
      <c r="J211" s="44"/>
      <c r="K211" s="45"/>
    </row>
    <row r="212" spans="1:11" ht="12.75">
      <c r="A212" s="104" t="s">
        <v>73</v>
      </c>
      <c r="B212" s="18"/>
      <c r="C212" s="136"/>
      <c r="D212" s="268" t="s">
        <v>74</v>
      </c>
      <c r="E212" s="269"/>
      <c r="F212" s="269"/>
      <c r="G212" s="269"/>
      <c r="H212" s="191"/>
      <c r="I212" s="194">
        <f>I216+I218</f>
        <v>0</v>
      </c>
      <c r="J212" s="195">
        <f>J216+J218</f>
        <v>15.29</v>
      </c>
      <c r="K212" s="106">
        <v>0</v>
      </c>
    </row>
    <row r="213" spans="1:11" ht="4.5" customHeight="1">
      <c r="A213" s="103"/>
      <c r="B213" s="22"/>
      <c r="C213" s="114"/>
      <c r="D213" s="119"/>
      <c r="E213" s="3"/>
      <c r="F213" s="3"/>
      <c r="G213" s="6"/>
      <c r="H213" s="6"/>
      <c r="I213" s="107"/>
      <c r="J213" s="112"/>
      <c r="K213" s="93"/>
    </row>
    <row r="214" spans="1:11" ht="12.75">
      <c r="A214" s="103"/>
      <c r="B214" s="22" t="s">
        <v>173</v>
      </c>
      <c r="C214" s="114"/>
      <c r="D214" s="298" t="s">
        <v>174</v>
      </c>
      <c r="E214" s="299"/>
      <c r="F214" s="299"/>
      <c r="G214" s="299"/>
      <c r="H214" s="314"/>
      <c r="I214" s="107"/>
      <c r="J214" s="112"/>
      <c r="K214" s="108"/>
    </row>
    <row r="215" spans="1:11" ht="3.75" customHeight="1">
      <c r="A215" s="103"/>
      <c r="B215" s="22"/>
      <c r="C215" s="114"/>
      <c r="D215" s="110"/>
      <c r="E215" s="111"/>
      <c r="F215" s="111"/>
      <c r="G215" s="111"/>
      <c r="H215" s="111"/>
      <c r="I215" s="107"/>
      <c r="J215" s="112"/>
      <c r="K215" s="108"/>
    </row>
    <row r="216" spans="1:11" ht="12.75" customHeight="1">
      <c r="A216" s="103"/>
      <c r="B216" s="22"/>
      <c r="C216" s="114" t="s">
        <v>255</v>
      </c>
      <c r="D216" s="272" t="s">
        <v>256</v>
      </c>
      <c r="E216" s="273"/>
      <c r="F216" s="273"/>
      <c r="G216" s="273"/>
      <c r="H216" s="111"/>
      <c r="I216" s="7">
        <v>0</v>
      </c>
      <c r="J216" s="1">
        <v>0.7</v>
      </c>
      <c r="K216" s="29">
        <v>0</v>
      </c>
    </row>
    <row r="217" spans="1:11" ht="3.75" customHeight="1">
      <c r="A217" s="103"/>
      <c r="B217" s="22"/>
      <c r="C217" s="114"/>
      <c r="D217" s="110"/>
      <c r="E217" s="111"/>
      <c r="F217" s="111"/>
      <c r="G217" s="111"/>
      <c r="H217" s="111"/>
      <c r="I217" s="107"/>
      <c r="J217" s="112"/>
      <c r="K217" s="108"/>
    </row>
    <row r="218" spans="1:11" ht="45.75" customHeight="1">
      <c r="A218" s="103"/>
      <c r="B218" s="22"/>
      <c r="C218" s="129" t="s">
        <v>80</v>
      </c>
      <c r="D218" s="232" t="s">
        <v>254</v>
      </c>
      <c r="E218" s="233"/>
      <c r="F218" s="233"/>
      <c r="G218" s="233"/>
      <c r="H218" s="234"/>
      <c r="I218" s="107">
        <v>0</v>
      </c>
      <c r="J218" s="1">
        <v>14.59</v>
      </c>
      <c r="K218" s="108">
        <v>0</v>
      </c>
    </row>
    <row r="219" spans="1:11" ht="6.75" customHeight="1">
      <c r="A219" s="206"/>
      <c r="B219" s="205"/>
      <c r="C219" s="54"/>
      <c r="D219" s="208"/>
      <c r="E219" s="209"/>
      <c r="F219" s="209"/>
      <c r="G219" s="209"/>
      <c r="H219" s="210"/>
      <c r="I219" s="43"/>
      <c r="J219" s="44"/>
      <c r="K219" s="45"/>
    </row>
    <row r="220" spans="1:12" ht="12.75">
      <c r="A220" s="104" t="s">
        <v>69</v>
      </c>
      <c r="B220" s="18"/>
      <c r="C220" s="136"/>
      <c r="D220" s="268" t="s">
        <v>75</v>
      </c>
      <c r="E220" s="269"/>
      <c r="F220" s="269"/>
      <c r="G220" s="269"/>
      <c r="H220" s="198"/>
      <c r="I220" s="194">
        <f>I224+I228+I231+I232+I237+I240+I242+I248+I250+I252+I256+I261+I262+I263+I266+I270</f>
        <v>5135349</v>
      </c>
      <c r="J220" s="195">
        <f>J224+J228+J231+J232+J237+J240+J242+J248+J250+J252+J256+J261+J262+J263+J266+J270</f>
        <v>2614735.44</v>
      </c>
      <c r="K220" s="106">
        <f>J220/I220*100</f>
        <v>50.91641171807407</v>
      </c>
      <c r="L220" s="9"/>
    </row>
    <row r="221" spans="1:11" ht="8.25" customHeight="1">
      <c r="A221" s="48"/>
      <c r="B221" s="31"/>
      <c r="C221" s="54"/>
      <c r="D221" s="55"/>
      <c r="E221" s="41"/>
      <c r="F221" s="41"/>
      <c r="G221" s="76"/>
      <c r="H221" s="60"/>
      <c r="I221" s="50"/>
      <c r="J221" s="53"/>
      <c r="K221" s="51"/>
    </row>
    <row r="222" spans="1:11" ht="12.75">
      <c r="A222" s="103"/>
      <c r="B222" s="22"/>
      <c r="C222" s="114"/>
      <c r="D222" s="144" t="s">
        <v>166</v>
      </c>
      <c r="E222" s="133"/>
      <c r="F222" s="133"/>
      <c r="G222" s="157"/>
      <c r="H222" s="133"/>
      <c r="I222" s="107"/>
      <c r="J222" s="112"/>
      <c r="K222" s="108"/>
    </row>
    <row r="223" spans="1:11" ht="12.75">
      <c r="A223" s="103"/>
      <c r="B223" s="22"/>
      <c r="C223" s="114"/>
      <c r="D223" s="144" t="s">
        <v>149</v>
      </c>
      <c r="E223" s="133"/>
      <c r="F223" s="133"/>
      <c r="G223" s="157"/>
      <c r="H223" s="133"/>
      <c r="I223" s="107"/>
      <c r="J223" s="112"/>
      <c r="K223" s="108"/>
    </row>
    <row r="224" spans="1:11" ht="36" customHeight="1">
      <c r="A224" s="103"/>
      <c r="B224" s="158" t="s">
        <v>67</v>
      </c>
      <c r="C224" s="129" t="s">
        <v>82</v>
      </c>
      <c r="D224" s="294" t="s">
        <v>191</v>
      </c>
      <c r="E224" s="295"/>
      <c r="F224" s="295"/>
      <c r="G224" s="295"/>
      <c r="H224" s="296"/>
      <c r="I224" s="7">
        <v>4457000</v>
      </c>
      <c r="J224" s="1">
        <v>2261360</v>
      </c>
      <c r="K224" s="29">
        <f>J224/I224*100</f>
        <v>50.73726722010321</v>
      </c>
    </row>
    <row r="225" spans="1:11" ht="9.75" customHeight="1">
      <c r="A225" s="4"/>
      <c r="B225" s="5"/>
      <c r="C225" s="114"/>
      <c r="D225" s="121"/>
      <c r="E225" s="133"/>
      <c r="F225" s="133"/>
      <c r="G225" s="159"/>
      <c r="H225" s="6"/>
      <c r="I225" s="7"/>
      <c r="J225" s="1"/>
      <c r="K225" s="29"/>
    </row>
    <row r="226" spans="1:11" ht="12.75">
      <c r="A226" s="4"/>
      <c r="B226" s="22" t="s">
        <v>68</v>
      </c>
      <c r="C226" s="114" t="s">
        <v>82</v>
      </c>
      <c r="D226" s="119" t="s">
        <v>192</v>
      </c>
      <c r="E226" s="3"/>
      <c r="F226" s="3"/>
      <c r="G226" s="156"/>
      <c r="H226" s="24"/>
      <c r="I226" s="7"/>
      <c r="J226" s="1"/>
      <c r="K226" s="29"/>
    </row>
    <row r="227" spans="1:11" ht="12.75">
      <c r="A227" s="160"/>
      <c r="B227" s="131"/>
      <c r="C227" s="109"/>
      <c r="D227" s="119" t="s">
        <v>56</v>
      </c>
      <c r="E227" s="3"/>
      <c r="F227" s="3"/>
      <c r="G227" s="156"/>
      <c r="H227" s="24"/>
      <c r="I227" s="7"/>
      <c r="J227" s="1"/>
      <c r="K227" s="29"/>
    </row>
    <row r="228" spans="1:11" ht="12.75">
      <c r="A228" s="160"/>
      <c r="B228" s="131"/>
      <c r="C228" s="2"/>
      <c r="D228" s="119" t="s">
        <v>77</v>
      </c>
      <c r="E228" s="3"/>
      <c r="F228" s="3"/>
      <c r="G228" s="156"/>
      <c r="H228" s="24"/>
      <c r="I228" s="7">
        <v>22700</v>
      </c>
      <c r="J228" s="1">
        <v>10465</v>
      </c>
      <c r="K228" s="29">
        <f>J228/I228*100</f>
        <v>46.10132158590308</v>
      </c>
    </row>
    <row r="229" spans="1:11" ht="9" customHeight="1">
      <c r="A229" s="4"/>
      <c r="B229" s="22"/>
      <c r="C229" s="114"/>
      <c r="D229" s="119"/>
      <c r="E229" s="3"/>
      <c r="F229" s="3"/>
      <c r="G229" s="156"/>
      <c r="H229" s="24"/>
      <c r="I229" s="7"/>
      <c r="J229" s="1"/>
      <c r="K229" s="29"/>
    </row>
    <row r="230" spans="1:11" ht="12.75">
      <c r="A230" s="4"/>
      <c r="B230" s="22" t="s">
        <v>70</v>
      </c>
      <c r="C230" s="114" t="s">
        <v>82</v>
      </c>
      <c r="D230" s="119" t="s">
        <v>193</v>
      </c>
      <c r="E230" s="3"/>
      <c r="F230" s="3"/>
      <c r="G230" s="156"/>
      <c r="H230" s="24"/>
      <c r="I230" s="7"/>
      <c r="J230" s="1"/>
      <c r="K230" s="29"/>
    </row>
    <row r="231" spans="1:11" ht="12.75">
      <c r="A231" s="4"/>
      <c r="B231" s="22"/>
      <c r="C231" s="114"/>
      <c r="D231" s="119" t="s">
        <v>135</v>
      </c>
      <c r="E231" s="3"/>
      <c r="F231" s="3"/>
      <c r="G231" s="156"/>
      <c r="H231" s="24"/>
      <c r="I231" s="7"/>
      <c r="J231" s="1"/>
      <c r="K231" s="29"/>
    </row>
    <row r="232" spans="1:11" ht="12.75">
      <c r="A232" s="4"/>
      <c r="B232" s="22"/>
      <c r="C232" s="114"/>
      <c r="D232" s="274" t="s">
        <v>236</v>
      </c>
      <c r="E232" s="275"/>
      <c r="F232" s="275"/>
      <c r="G232" s="275"/>
      <c r="H232" s="24"/>
      <c r="I232" s="7">
        <v>187000</v>
      </c>
      <c r="J232" s="1">
        <v>99931</v>
      </c>
      <c r="K232" s="29">
        <f>J232/I232*100</f>
        <v>53.43903743315508</v>
      </c>
    </row>
    <row r="233" spans="1:11" ht="12.75">
      <c r="A233" s="206"/>
      <c r="B233" s="31"/>
      <c r="C233" s="54"/>
      <c r="D233" s="55"/>
      <c r="E233" s="41"/>
      <c r="F233" s="41"/>
      <c r="G233" s="76"/>
      <c r="H233" s="42"/>
      <c r="I233" s="43"/>
      <c r="J233" s="44"/>
      <c r="K233" s="45"/>
    </row>
    <row r="234" spans="1:11" ht="12.75">
      <c r="A234" s="4"/>
      <c r="B234" s="22"/>
      <c r="C234" s="114"/>
      <c r="D234" s="144" t="s">
        <v>110</v>
      </c>
      <c r="E234" s="133"/>
      <c r="F234" s="133"/>
      <c r="G234" s="133"/>
      <c r="H234" s="133"/>
      <c r="I234" s="7"/>
      <c r="J234" s="1"/>
      <c r="K234" s="29"/>
    </row>
    <row r="235" spans="1:11" ht="12.75">
      <c r="A235" s="4"/>
      <c r="B235" s="22"/>
      <c r="C235" s="114"/>
      <c r="D235" s="144" t="s">
        <v>162</v>
      </c>
      <c r="E235" s="3"/>
      <c r="F235" s="3"/>
      <c r="G235" s="156"/>
      <c r="H235" s="3"/>
      <c r="I235" s="7"/>
      <c r="J235" s="1"/>
      <c r="K235" s="29"/>
    </row>
    <row r="236" spans="1:11" ht="12.75">
      <c r="A236" s="4"/>
      <c r="B236" s="22"/>
      <c r="C236" s="114"/>
      <c r="D236" s="121"/>
      <c r="E236" s="24"/>
      <c r="F236" s="24"/>
      <c r="G236" s="162"/>
      <c r="H236" s="24"/>
      <c r="I236" s="7"/>
      <c r="J236" s="1"/>
      <c r="K236" s="29"/>
    </row>
    <row r="237" spans="1:11" ht="12.75">
      <c r="A237" s="4"/>
      <c r="B237" s="22" t="s">
        <v>70</v>
      </c>
      <c r="C237" s="114" t="s">
        <v>85</v>
      </c>
      <c r="D237" s="119" t="s">
        <v>193</v>
      </c>
      <c r="E237" s="3"/>
      <c r="F237" s="3"/>
      <c r="G237" s="156"/>
      <c r="H237" s="24"/>
      <c r="I237" s="7">
        <v>84000</v>
      </c>
      <c r="J237" s="1">
        <v>49076</v>
      </c>
      <c r="K237" s="29">
        <f>J237/I237*100</f>
        <v>58.423809523809524</v>
      </c>
    </row>
    <row r="238" spans="1:11" ht="12.75">
      <c r="A238" s="4"/>
      <c r="B238" s="22"/>
      <c r="C238" s="114"/>
      <c r="D238" s="119" t="s">
        <v>135</v>
      </c>
      <c r="E238" s="3"/>
      <c r="F238" s="3"/>
      <c r="G238" s="156"/>
      <c r="H238" s="24"/>
      <c r="I238" s="7"/>
      <c r="J238" s="1"/>
      <c r="K238" s="29"/>
    </row>
    <row r="239" spans="1:11" ht="6.75" customHeight="1">
      <c r="A239" s="4"/>
      <c r="B239" s="22"/>
      <c r="C239" s="114"/>
      <c r="D239" s="121"/>
      <c r="E239" s="24"/>
      <c r="F239" s="24"/>
      <c r="G239" s="162"/>
      <c r="H239" s="24"/>
      <c r="I239" s="7"/>
      <c r="J239" s="1"/>
      <c r="K239" s="29"/>
    </row>
    <row r="240" spans="1:11" ht="12.75">
      <c r="A240" s="4"/>
      <c r="B240" s="22" t="s">
        <v>71</v>
      </c>
      <c r="C240" s="114" t="s">
        <v>85</v>
      </c>
      <c r="D240" s="119" t="s">
        <v>194</v>
      </c>
      <c r="E240" s="3"/>
      <c r="F240" s="3"/>
      <c r="G240" s="156"/>
      <c r="H240" s="24"/>
      <c r="I240" s="7">
        <v>183600</v>
      </c>
      <c r="J240" s="1">
        <v>95798</v>
      </c>
      <c r="K240" s="29">
        <f>J240/I240*100</f>
        <v>52.17755991285403</v>
      </c>
    </row>
    <row r="241" spans="1:11" ht="6.75" customHeight="1">
      <c r="A241" s="4"/>
      <c r="B241" s="22"/>
      <c r="C241" s="114"/>
      <c r="D241" s="163"/>
      <c r="E241" s="24"/>
      <c r="F241" s="24"/>
      <c r="G241" s="162"/>
      <c r="H241" s="24"/>
      <c r="I241" s="7"/>
      <c r="J241" s="1"/>
      <c r="K241" s="29"/>
    </row>
    <row r="242" spans="1:11" ht="27" customHeight="1">
      <c r="A242" s="4"/>
      <c r="B242" s="22" t="s">
        <v>109</v>
      </c>
      <c r="C242" s="19" t="s">
        <v>85</v>
      </c>
      <c r="D242" s="291" t="s">
        <v>239</v>
      </c>
      <c r="E242" s="292"/>
      <c r="F242" s="292"/>
      <c r="G242" s="292"/>
      <c r="H242" s="293"/>
      <c r="I242" s="161">
        <v>175000</v>
      </c>
      <c r="J242" s="142">
        <v>65190</v>
      </c>
      <c r="K242" s="143">
        <f>J242/I242*100</f>
        <v>37.25142857142857</v>
      </c>
    </row>
    <row r="243" spans="1:11" ht="7.5" customHeight="1">
      <c r="A243" s="206"/>
      <c r="B243" s="31"/>
      <c r="C243" s="54"/>
      <c r="D243" s="68"/>
      <c r="E243" s="42"/>
      <c r="F243" s="42"/>
      <c r="G243" s="176"/>
      <c r="H243" s="42"/>
      <c r="I243" s="43"/>
      <c r="J243" s="44"/>
      <c r="K243" s="45"/>
    </row>
    <row r="244" spans="1:11" ht="12.75">
      <c r="A244" s="4"/>
      <c r="B244" s="22" t="s">
        <v>67</v>
      </c>
      <c r="C244" s="114"/>
      <c r="D244" s="119" t="s">
        <v>163</v>
      </c>
      <c r="E244" s="3"/>
      <c r="F244" s="3"/>
      <c r="G244" s="156"/>
      <c r="H244" s="133"/>
      <c r="I244" s="7"/>
      <c r="J244" s="1"/>
      <c r="K244" s="29"/>
    </row>
    <row r="245" spans="1:11" ht="12.75">
      <c r="A245" s="4"/>
      <c r="B245" s="22"/>
      <c r="C245" s="114"/>
      <c r="D245" s="119" t="s">
        <v>133</v>
      </c>
      <c r="E245" s="3"/>
      <c r="F245" s="3"/>
      <c r="G245" s="156"/>
      <c r="H245" s="3"/>
      <c r="I245" s="7"/>
      <c r="J245" s="1"/>
      <c r="K245" s="29"/>
    </row>
    <row r="246" spans="1:11" ht="12.75">
      <c r="A246" s="4"/>
      <c r="B246" s="22"/>
      <c r="C246" s="114"/>
      <c r="D246" s="119" t="s">
        <v>134</v>
      </c>
      <c r="E246" s="3"/>
      <c r="F246" s="3"/>
      <c r="G246" s="156"/>
      <c r="H246" s="3"/>
      <c r="I246" s="7"/>
      <c r="J246" s="1"/>
      <c r="K246" s="29"/>
    </row>
    <row r="247" spans="1:11" ht="5.25" customHeight="1">
      <c r="A247" s="4"/>
      <c r="B247" s="22"/>
      <c r="C247" s="114"/>
      <c r="D247" s="119"/>
      <c r="E247" s="3"/>
      <c r="F247" s="3"/>
      <c r="G247" s="156"/>
      <c r="H247" s="3"/>
      <c r="I247" s="7"/>
      <c r="J247" s="1"/>
      <c r="K247" s="29"/>
    </row>
    <row r="248" spans="1:11" ht="22.5" customHeight="1">
      <c r="A248" s="4"/>
      <c r="B248" s="22"/>
      <c r="C248" s="129" t="s">
        <v>92</v>
      </c>
      <c r="D248" s="260" t="s">
        <v>238</v>
      </c>
      <c r="E248" s="261"/>
      <c r="F248" s="261"/>
      <c r="G248" s="261"/>
      <c r="H248" s="3"/>
      <c r="I248" s="7">
        <v>1000</v>
      </c>
      <c r="J248" s="1">
        <v>1827.3</v>
      </c>
      <c r="K248" s="29">
        <f>J248/I248*100</f>
        <v>182.73</v>
      </c>
    </row>
    <row r="249" spans="1:11" ht="6.75" customHeight="1">
      <c r="A249" s="4"/>
      <c r="B249" s="22"/>
      <c r="C249" s="114"/>
      <c r="D249" s="119"/>
      <c r="E249" s="3"/>
      <c r="F249" s="3"/>
      <c r="G249" s="156"/>
      <c r="H249" s="3"/>
      <c r="I249" s="7"/>
      <c r="J249" s="1"/>
      <c r="K249" s="29"/>
    </row>
    <row r="250" spans="1:11" ht="24" customHeight="1">
      <c r="A250" s="4"/>
      <c r="B250" s="22"/>
      <c r="C250" s="129" t="s">
        <v>83</v>
      </c>
      <c r="D250" s="260" t="s">
        <v>237</v>
      </c>
      <c r="E250" s="261"/>
      <c r="F250" s="261"/>
      <c r="G250" s="261"/>
      <c r="H250" s="3"/>
      <c r="I250" s="7">
        <v>20000</v>
      </c>
      <c r="J250" s="1">
        <v>13339.2</v>
      </c>
      <c r="K250" s="29">
        <f>J250/I250*100</f>
        <v>66.696</v>
      </c>
    </row>
    <row r="251" spans="1:11" ht="6" customHeight="1">
      <c r="A251" s="4"/>
      <c r="B251" s="22"/>
      <c r="C251" s="114"/>
      <c r="D251" s="119"/>
      <c r="E251" s="3"/>
      <c r="F251" s="3"/>
      <c r="G251" s="156"/>
      <c r="H251" s="3"/>
      <c r="I251" s="7"/>
      <c r="J251" s="1"/>
      <c r="K251" s="29"/>
    </row>
    <row r="252" spans="1:11" ht="35.25" customHeight="1">
      <c r="A252" s="4"/>
      <c r="B252" s="22"/>
      <c r="C252" s="129" t="s">
        <v>105</v>
      </c>
      <c r="D252" s="260" t="s">
        <v>269</v>
      </c>
      <c r="E252" s="261"/>
      <c r="F252" s="261"/>
      <c r="G252" s="261"/>
      <c r="H252" s="262"/>
      <c r="I252" s="7">
        <v>1849</v>
      </c>
      <c r="J252" s="1">
        <v>11932.23</v>
      </c>
      <c r="K252" s="29">
        <f>J252/I252*100</f>
        <v>645.334234721471</v>
      </c>
    </row>
    <row r="253" spans="1:11" ht="8.25" customHeight="1">
      <c r="A253" s="206"/>
      <c r="B253" s="31"/>
      <c r="C253" s="54"/>
      <c r="D253" s="58"/>
      <c r="E253" s="170"/>
      <c r="F253" s="170"/>
      <c r="G253" s="170"/>
      <c r="H253" s="170"/>
      <c r="I253" s="43"/>
      <c r="J253" s="44"/>
      <c r="K253" s="45"/>
    </row>
    <row r="254" spans="1:11" ht="35.25" customHeight="1">
      <c r="A254" s="4"/>
      <c r="B254" s="22" t="s">
        <v>70</v>
      </c>
      <c r="C254" s="114"/>
      <c r="D254" s="276" t="s">
        <v>175</v>
      </c>
      <c r="E254" s="277"/>
      <c r="F254" s="277"/>
      <c r="G254" s="277"/>
      <c r="H254" s="278"/>
      <c r="I254" s="7"/>
      <c r="J254" s="1"/>
      <c r="K254" s="29"/>
    </row>
    <row r="255" spans="1:11" ht="7.5" customHeight="1">
      <c r="A255" s="4"/>
      <c r="B255" s="22"/>
      <c r="C255" s="114"/>
      <c r="D255" s="130"/>
      <c r="E255" s="39"/>
      <c r="F255" s="39"/>
      <c r="G255" s="39"/>
      <c r="H255" s="39"/>
      <c r="I255" s="7"/>
      <c r="J255" s="1"/>
      <c r="K255" s="29"/>
    </row>
    <row r="256" spans="1:11" ht="33.75" customHeight="1">
      <c r="A256" s="4"/>
      <c r="B256" s="22"/>
      <c r="C256" s="129" t="s">
        <v>83</v>
      </c>
      <c r="D256" s="256" t="s">
        <v>214</v>
      </c>
      <c r="E256" s="247"/>
      <c r="F256" s="247"/>
      <c r="G256" s="247"/>
      <c r="H256" s="307"/>
      <c r="I256" s="7">
        <v>0</v>
      </c>
      <c r="J256" s="1">
        <v>1150</v>
      </c>
      <c r="K256" s="29">
        <v>0</v>
      </c>
    </row>
    <row r="257" spans="1:11" ht="7.5" customHeight="1">
      <c r="A257" s="206"/>
      <c r="B257" s="31"/>
      <c r="C257" s="54"/>
      <c r="D257" s="68"/>
      <c r="E257" s="42"/>
      <c r="F257" s="42"/>
      <c r="G257" s="176"/>
      <c r="H257" s="42"/>
      <c r="I257" s="43"/>
      <c r="J257" s="44"/>
      <c r="K257" s="45"/>
    </row>
    <row r="258" spans="1:11" ht="12.75">
      <c r="A258" s="160"/>
      <c r="B258" s="131" t="s">
        <v>71</v>
      </c>
      <c r="C258" s="2"/>
      <c r="D258" s="119" t="s">
        <v>164</v>
      </c>
      <c r="E258" s="3"/>
      <c r="F258" s="3"/>
      <c r="G258" s="156"/>
      <c r="H258" s="3"/>
      <c r="I258" s="7"/>
      <c r="J258" s="1"/>
      <c r="K258" s="29"/>
    </row>
    <row r="259" spans="1:11" ht="7.5" customHeight="1">
      <c r="A259" s="160"/>
      <c r="B259" s="131"/>
      <c r="C259" s="2"/>
      <c r="D259" s="119"/>
      <c r="E259" s="3"/>
      <c r="F259" s="3"/>
      <c r="G259" s="156"/>
      <c r="H259" s="3"/>
      <c r="I259" s="7"/>
      <c r="J259" s="1"/>
      <c r="K259" s="29"/>
    </row>
    <row r="260" spans="1:11" ht="12.75" customHeight="1">
      <c r="A260" s="160"/>
      <c r="B260" s="131"/>
      <c r="C260" s="109" t="s">
        <v>83</v>
      </c>
      <c r="D260" s="270" t="s">
        <v>169</v>
      </c>
      <c r="E260" s="271"/>
      <c r="F260" s="271"/>
      <c r="G260" s="271"/>
      <c r="H260" s="3"/>
      <c r="I260" s="7"/>
      <c r="J260" s="1"/>
      <c r="K260" s="29"/>
    </row>
    <row r="261" spans="1:11" ht="35.25" customHeight="1">
      <c r="A261" s="160"/>
      <c r="B261" s="165"/>
      <c r="C261" s="109"/>
      <c r="D261" s="232" t="s">
        <v>215</v>
      </c>
      <c r="E261" s="233"/>
      <c r="F261" s="233"/>
      <c r="G261" s="233"/>
      <c r="H261" s="6"/>
      <c r="I261" s="7">
        <v>200</v>
      </c>
      <c r="J261" s="1">
        <v>89.4</v>
      </c>
      <c r="K261" s="29">
        <f>J261/I261*100</f>
        <v>44.7</v>
      </c>
    </row>
    <row r="262" spans="1:11" ht="35.25" customHeight="1">
      <c r="A262" s="160"/>
      <c r="B262" s="165"/>
      <c r="C262" s="109"/>
      <c r="D262" s="232" t="s">
        <v>268</v>
      </c>
      <c r="E262" s="233"/>
      <c r="F262" s="233"/>
      <c r="G262" s="233"/>
      <c r="H262" s="6"/>
      <c r="I262" s="7">
        <v>0</v>
      </c>
      <c r="J262" s="1">
        <v>594.99</v>
      </c>
      <c r="K262" s="29">
        <v>0</v>
      </c>
    </row>
    <row r="263" spans="1:11" ht="22.5" customHeight="1">
      <c r="A263" s="160"/>
      <c r="B263" s="165"/>
      <c r="C263" s="109"/>
      <c r="D263" s="232" t="s">
        <v>267</v>
      </c>
      <c r="E263" s="233"/>
      <c r="F263" s="233"/>
      <c r="G263" s="233"/>
      <c r="H263" s="6"/>
      <c r="I263" s="7">
        <v>0</v>
      </c>
      <c r="J263" s="1">
        <v>254.94</v>
      </c>
      <c r="K263" s="29">
        <v>0</v>
      </c>
    </row>
    <row r="264" spans="1:11" ht="7.5" customHeight="1">
      <c r="A264" s="65"/>
      <c r="B264" s="77"/>
      <c r="C264" s="52"/>
      <c r="D264" s="204"/>
      <c r="E264" s="203"/>
      <c r="F264" s="203"/>
      <c r="G264" s="203"/>
      <c r="H264" s="40"/>
      <c r="I264" s="43"/>
      <c r="J264" s="44"/>
      <c r="K264" s="45"/>
    </row>
    <row r="265" spans="1:11" ht="24.75" customHeight="1">
      <c r="A265" s="160"/>
      <c r="B265" s="131" t="s">
        <v>120</v>
      </c>
      <c r="C265" s="2"/>
      <c r="D265" s="276" t="s">
        <v>136</v>
      </c>
      <c r="E265" s="277"/>
      <c r="F265" s="277"/>
      <c r="G265" s="277"/>
      <c r="H265" s="6"/>
      <c r="I265" s="7"/>
      <c r="J265" s="1"/>
      <c r="K265" s="29"/>
    </row>
    <row r="266" spans="1:11" ht="22.5" customHeight="1">
      <c r="A266" s="160"/>
      <c r="B266" s="131"/>
      <c r="C266" s="109" t="s">
        <v>86</v>
      </c>
      <c r="D266" s="260" t="s">
        <v>181</v>
      </c>
      <c r="E266" s="261"/>
      <c r="F266" s="261"/>
      <c r="G266" s="261"/>
      <c r="H266" s="6"/>
      <c r="I266" s="7">
        <v>3000</v>
      </c>
      <c r="J266" s="1">
        <v>2135.38</v>
      </c>
      <c r="K266" s="29">
        <f>J266/I266*100</f>
        <v>71.17933333333333</v>
      </c>
    </row>
    <row r="267" spans="1:11" ht="6" customHeight="1">
      <c r="A267" s="65"/>
      <c r="B267" s="66"/>
      <c r="C267" s="52"/>
      <c r="D267" s="58"/>
      <c r="E267" s="170"/>
      <c r="F267" s="170"/>
      <c r="G267" s="170"/>
      <c r="H267" s="40"/>
      <c r="I267" s="43"/>
      <c r="J267" s="44"/>
      <c r="K267" s="45"/>
    </row>
    <row r="268" spans="1:11" ht="14.25" customHeight="1">
      <c r="A268" s="160"/>
      <c r="B268" s="131" t="s">
        <v>109</v>
      </c>
      <c r="C268" s="109"/>
      <c r="D268" s="276" t="s">
        <v>17</v>
      </c>
      <c r="E268" s="277"/>
      <c r="F268" s="277"/>
      <c r="G268" s="277"/>
      <c r="H268" s="6"/>
      <c r="I268" s="7"/>
      <c r="J268" s="1"/>
      <c r="K268" s="29"/>
    </row>
    <row r="269" spans="1:11" ht="8.25" customHeight="1">
      <c r="A269" s="160"/>
      <c r="B269" s="131"/>
      <c r="C269" s="109"/>
      <c r="D269" s="130"/>
      <c r="E269" s="39"/>
      <c r="F269" s="39"/>
      <c r="G269" s="39"/>
      <c r="H269" s="6"/>
      <c r="I269" s="7"/>
      <c r="J269" s="1"/>
      <c r="K269" s="29"/>
    </row>
    <row r="270" spans="1:11" ht="33.75" customHeight="1">
      <c r="A270" s="160"/>
      <c r="B270" s="131"/>
      <c r="C270" s="164" t="s">
        <v>83</v>
      </c>
      <c r="D270" s="245" t="s">
        <v>216</v>
      </c>
      <c r="E270" s="246"/>
      <c r="F270" s="246"/>
      <c r="G270" s="246"/>
      <c r="H270" s="6"/>
      <c r="I270" s="7">
        <v>0</v>
      </c>
      <c r="J270" s="1">
        <v>1592</v>
      </c>
      <c r="K270" s="29">
        <v>0</v>
      </c>
    </row>
    <row r="271" spans="1:11" ht="6.75" customHeight="1">
      <c r="A271" s="65"/>
      <c r="B271" s="66"/>
      <c r="C271" s="52"/>
      <c r="D271" s="56"/>
      <c r="E271" s="40"/>
      <c r="F271" s="40"/>
      <c r="G271" s="40"/>
      <c r="H271" s="40"/>
      <c r="I271" s="43"/>
      <c r="J271" s="44"/>
      <c r="K271" s="45"/>
    </row>
    <row r="272" spans="1:11" ht="21.75" customHeight="1">
      <c r="A272" s="17" t="s">
        <v>219</v>
      </c>
      <c r="B272" s="184"/>
      <c r="C272" s="197"/>
      <c r="D272" s="265" t="s">
        <v>221</v>
      </c>
      <c r="E272" s="266"/>
      <c r="F272" s="266"/>
      <c r="G272" s="266"/>
      <c r="H272" s="198"/>
      <c r="I272" s="194">
        <f>I276+I279+I281</f>
        <v>139638</v>
      </c>
      <c r="J272" s="195">
        <f>J276+J279+J281</f>
        <v>138986.34</v>
      </c>
      <c r="K272" s="106">
        <f>J272/I272*100</f>
        <v>99.53332187513428</v>
      </c>
    </row>
    <row r="273" spans="1:11" ht="6.75" customHeight="1">
      <c r="A273" s="65"/>
      <c r="B273" s="66"/>
      <c r="C273" s="52"/>
      <c r="D273" s="56"/>
      <c r="E273" s="40"/>
      <c r="F273" s="40"/>
      <c r="G273" s="40"/>
      <c r="H273" s="40"/>
      <c r="I273" s="43"/>
      <c r="J273" s="44"/>
      <c r="K273" s="45"/>
    </row>
    <row r="274" spans="1:11" ht="21" customHeight="1">
      <c r="A274" s="160"/>
      <c r="B274" s="131" t="s">
        <v>240</v>
      </c>
      <c r="C274" s="109"/>
      <c r="D274" s="276" t="s">
        <v>241</v>
      </c>
      <c r="E274" s="277"/>
      <c r="F274" s="277"/>
      <c r="G274" s="277"/>
      <c r="H274" s="6"/>
      <c r="I274" s="7"/>
      <c r="J274" s="1"/>
      <c r="K274" s="29"/>
    </row>
    <row r="275" spans="1:11" ht="6.75" customHeight="1">
      <c r="A275" s="160"/>
      <c r="B275" s="131"/>
      <c r="C275" s="109"/>
      <c r="D275" s="121"/>
      <c r="E275" s="6"/>
      <c r="F275" s="6"/>
      <c r="G275" s="6"/>
      <c r="H275" s="6"/>
      <c r="I275" s="7"/>
      <c r="J275" s="1"/>
      <c r="K275" s="29"/>
    </row>
    <row r="276" spans="1:11" ht="22.5" customHeight="1">
      <c r="A276" s="160"/>
      <c r="B276" s="131"/>
      <c r="C276" s="109" t="s">
        <v>81</v>
      </c>
      <c r="D276" s="260" t="s">
        <v>242</v>
      </c>
      <c r="E276" s="261"/>
      <c r="F276" s="261"/>
      <c r="G276" s="261"/>
      <c r="H276" s="6"/>
      <c r="I276" s="7">
        <v>651</v>
      </c>
      <c r="J276" s="1">
        <v>0</v>
      </c>
      <c r="K276" s="29">
        <f>J276/I276*100</f>
        <v>0</v>
      </c>
    </row>
    <row r="277" spans="1:11" ht="12.75">
      <c r="A277" s="160"/>
      <c r="B277" s="131" t="s">
        <v>220</v>
      </c>
      <c r="C277" s="109"/>
      <c r="D277" s="298" t="s">
        <v>17</v>
      </c>
      <c r="E277" s="299"/>
      <c r="F277" s="299"/>
      <c r="G277" s="299"/>
      <c r="H277" s="6"/>
      <c r="I277" s="7"/>
      <c r="J277" s="1"/>
      <c r="K277" s="29"/>
    </row>
    <row r="278" spans="1:11" ht="7.5" customHeight="1">
      <c r="A278" s="160"/>
      <c r="B278" s="131"/>
      <c r="C278" s="109"/>
      <c r="D278" s="110"/>
      <c r="E278" s="111"/>
      <c r="F278" s="111"/>
      <c r="G278" s="111"/>
      <c r="H278" s="6"/>
      <c r="I278" s="7"/>
      <c r="J278" s="1"/>
      <c r="K278" s="29"/>
    </row>
    <row r="279" spans="1:11" ht="33.75" customHeight="1">
      <c r="A279" s="160"/>
      <c r="B279" s="131"/>
      <c r="C279" s="109" t="s">
        <v>222</v>
      </c>
      <c r="D279" s="260" t="s">
        <v>266</v>
      </c>
      <c r="E279" s="261"/>
      <c r="F279" s="261"/>
      <c r="G279" s="261"/>
      <c r="H279" s="6"/>
      <c r="I279" s="7">
        <v>131999</v>
      </c>
      <c r="J279" s="1">
        <v>131998.22</v>
      </c>
      <c r="K279" s="29">
        <f>J279/I279*100</f>
        <v>99.99940908643248</v>
      </c>
    </row>
    <row r="280" spans="1:11" ht="4.5" customHeight="1">
      <c r="A280" s="160"/>
      <c r="B280" s="131"/>
      <c r="C280" s="109"/>
      <c r="D280" s="109"/>
      <c r="E280" s="114"/>
      <c r="F280" s="114"/>
      <c r="G280" s="114"/>
      <c r="H280" s="6"/>
      <c r="I280" s="7"/>
      <c r="J280" s="1"/>
      <c r="K280" s="29"/>
    </row>
    <row r="281" spans="1:11" ht="33.75" customHeight="1">
      <c r="A281" s="160"/>
      <c r="B281" s="131"/>
      <c r="C281" s="109" t="s">
        <v>223</v>
      </c>
      <c r="D281" s="260" t="s">
        <v>243</v>
      </c>
      <c r="E281" s="261"/>
      <c r="F281" s="261"/>
      <c r="G281" s="261"/>
      <c r="H281" s="6"/>
      <c r="I281" s="7">
        <v>6988</v>
      </c>
      <c r="J281" s="1">
        <v>6988.12</v>
      </c>
      <c r="K281" s="29">
        <f>J281/I281*100</f>
        <v>100.00171722953635</v>
      </c>
    </row>
    <row r="282" spans="1:11" ht="6" customHeight="1">
      <c r="A282" s="65"/>
      <c r="B282" s="66"/>
      <c r="C282" s="52"/>
      <c r="D282" s="52"/>
      <c r="E282" s="54"/>
      <c r="F282" s="54"/>
      <c r="G282" s="54"/>
      <c r="H282" s="40"/>
      <c r="I282" s="43"/>
      <c r="J282" s="44"/>
      <c r="K282" s="45"/>
    </row>
    <row r="283" spans="1:11" ht="12.75">
      <c r="A283" s="17" t="s">
        <v>124</v>
      </c>
      <c r="B283" s="184"/>
      <c r="C283" s="185"/>
      <c r="D283" s="116" t="s">
        <v>127</v>
      </c>
      <c r="E283" s="20"/>
      <c r="F283" s="20"/>
      <c r="G283" s="196"/>
      <c r="H283" s="20"/>
      <c r="I283" s="194">
        <f>I287+I290</f>
        <v>73607</v>
      </c>
      <c r="J283" s="195">
        <f>J287+J290</f>
        <v>74252.41</v>
      </c>
      <c r="K283" s="106">
        <f>J283/I283*100</f>
        <v>100.87683236648688</v>
      </c>
    </row>
    <row r="284" spans="1:11" ht="6.75" customHeight="1">
      <c r="A284" s="177"/>
      <c r="B284" s="66"/>
      <c r="C284" s="207"/>
      <c r="D284" s="55"/>
      <c r="E284" s="41"/>
      <c r="F284" s="41"/>
      <c r="G284" s="76"/>
      <c r="H284" s="41"/>
      <c r="I284" s="50"/>
      <c r="J284" s="173"/>
      <c r="K284" s="172"/>
    </row>
    <row r="285" spans="1:11" ht="12.75">
      <c r="A285" s="166"/>
      <c r="B285" s="131" t="s">
        <v>119</v>
      </c>
      <c r="C285" s="2"/>
      <c r="D285" s="119" t="s">
        <v>140</v>
      </c>
      <c r="E285" s="3"/>
      <c r="F285" s="3"/>
      <c r="G285" s="156"/>
      <c r="H285" s="3"/>
      <c r="I285" s="7"/>
      <c r="J285" s="1"/>
      <c r="K285" s="29"/>
    </row>
    <row r="286" spans="1:11" ht="25.5" customHeight="1">
      <c r="A286" s="166"/>
      <c r="B286" s="131"/>
      <c r="C286" s="2" t="s">
        <v>85</v>
      </c>
      <c r="D286" s="260" t="s">
        <v>203</v>
      </c>
      <c r="E286" s="261"/>
      <c r="F286" s="261"/>
      <c r="G286" s="261"/>
      <c r="H286" s="3"/>
      <c r="I286" s="7"/>
      <c r="J286" s="1"/>
      <c r="K286" s="29"/>
    </row>
    <row r="287" spans="1:11" ht="25.5" customHeight="1">
      <c r="A287" s="160"/>
      <c r="B287" s="131"/>
      <c r="C287" s="2"/>
      <c r="D287" s="308" t="s">
        <v>244</v>
      </c>
      <c r="E287" s="309"/>
      <c r="F287" s="309"/>
      <c r="G287" s="309"/>
      <c r="H287" s="3"/>
      <c r="I287" s="7">
        <v>73607</v>
      </c>
      <c r="J287" s="1">
        <v>73607</v>
      </c>
      <c r="K287" s="29">
        <f>J287/I287*100</f>
        <v>100</v>
      </c>
    </row>
    <row r="288" spans="1:11" ht="6" customHeight="1">
      <c r="A288" s="65"/>
      <c r="B288" s="66"/>
      <c r="C288" s="207"/>
      <c r="D288" s="182"/>
      <c r="E288" s="178"/>
      <c r="F288" s="178"/>
      <c r="G288" s="178"/>
      <c r="H288" s="41"/>
      <c r="I288" s="43"/>
      <c r="J288" s="44"/>
      <c r="K288" s="45"/>
    </row>
    <row r="289" spans="1:11" ht="12" customHeight="1">
      <c r="A289" s="160"/>
      <c r="B289" s="131" t="s">
        <v>245</v>
      </c>
      <c r="C289" s="2"/>
      <c r="D289" s="276" t="s">
        <v>17</v>
      </c>
      <c r="E289" s="277"/>
      <c r="F289" s="277"/>
      <c r="G289" s="277"/>
      <c r="H289" s="3"/>
      <c r="I289" s="7"/>
      <c r="J289" s="1"/>
      <c r="K289" s="29"/>
    </row>
    <row r="290" spans="1:11" ht="23.25" customHeight="1">
      <c r="A290" s="160"/>
      <c r="B290" s="131"/>
      <c r="C290" s="2" t="s">
        <v>86</v>
      </c>
      <c r="D290" s="260" t="s">
        <v>246</v>
      </c>
      <c r="E290" s="261"/>
      <c r="F290" s="261"/>
      <c r="G290" s="261"/>
      <c r="H290" s="3"/>
      <c r="I290" s="7">
        <v>0</v>
      </c>
      <c r="J290" s="1">
        <v>645.41</v>
      </c>
      <c r="K290" s="29">
        <v>0</v>
      </c>
    </row>
    <row r="291" spans="1:11" ht="6" customHeight="1">
      <c r="A291" s="65"/>
      <c r="B291" s="66"/>
      <c r="C291" s="207"/>
      <c r="D291" s="179"/>
      <c r="E291" s="180"/>
      <c r="F291" s="180"/>
      <c r="G291" s="180"/>
      <c r="H291" s="41"/>
      <c r="I291" s="43"/>
      <c r="J291" s="44"/>
      <c r="K291" s="45"/>
    </row>
    <row r="292" spans="1:12" ht="24" customHeight="1">
      <c r="A292" s="104" t="s">
        <v>48</v>
      </c>
      <c r="B292" s="18"/>
      <c r="C292" s="136"/>
      <c r="D292" s="265" t="s">
        <v>265</v>
      </c>
      <c r="E292" s="266"/>
      <c r="F292" s="266"/>
      <c r="G292" s="267"/>
      <c r="H292" s="20"/>
      <c r="I292" s="194">
        <f>I295+I298+I301+I304+I307+I309+I311</f>
        <v>72378</v>
      </c>
      <c r="J292" s="195">
        <f>J295+J298+J301+J304+J307+J309+J311</f>
        <v>43730.19</v>
      </c>
      <c r="K292" s="220">
        <f>J292/I292*100</f>
        <v>60.41917433474261</v>
      </c>
      <c r="L292" s="9"/>
    </row>
    <row r="293" spans="1:12" ht="12.75">
      <c r="A293" s="103"/>
      <c r="B293" s="22" t="s">
        <v>121</v>
      </c>
      <c r="C293" s="114"/>
      <c r="D293" s="119" t="s">
        <v>141</v>
      </c>
      <c r="E293" s="3"/>
      <c r="F293" s="3"/>
      <c r="G293" s="156"/>
      <c r="H293" s="3"/>
      <c r="I293" s="107"/>
      <c r="J293" s="112"/>
      <c r="K293" s="108"/>
      <c r="L293" s="9"/>
    </row>
    <row r="294" spans="1:11" ht="7.5" customHeight="1">
      <c r="A294" s="103"/>
      <c r="B294" s="22"/>
      <c r="C294" s="114"/>
      <c r="D294" s="121"/>
      <c r="E294" s="3"/>
      <c r="F294" s="3"/>
      <c r="G294" s="156"/>
      <c r="H294" s="3"/>
      <c r="I294" s="7"/>
      <c r="J294" s="1"/>
      <c r="K294" s="108"/>
    </row>
    <row r="295" spans="1:11" ht="12.75">
      <c r="A295" s="103"/>
      <c r="B295" s="22"/>
      <c r="C295" s="114" t="s">
        <v>86</v>
      </c>
      <c r="D295" s="121" t="s">
        <v>158</v>
      </c>
      <c r="E295" s="3"/>
      <c r="F295" s="3"/>
      <c r="G295" s="156"/>
      <c r="H295" s="3"/>
      <c r="I295" s="7">
        <v>37000</v>
      </c>
      <c r="J295" s="1">
        <v>20729.58</v>
      </c>
      <c r="K295" s="29">
        <f>J295/I295*100</f>
        <v>56.0258918918919</v>
      </c>
    </row>
    <row r="296" spans="1:11" ht="12.75">
      <c r="A296" s="103"/>
      <c r="B296" s="22"/>
      <c r="C296" s="114"/>
      <c r="D296" s="121" t="s">
        <v>150</v>
      </c>
      <c r="E296" s="3"/>
      <c r="F296" s="3"/>
      <c r="G296" s="156"/>
      <c r="H296" s="3"/>
      <c r="I296" s="7"/>
      <c r="J296" s="1"/>
      <c r="K296" s="29"/>
    </row>
    <row r="297" spans="1:11" ht="6.75" customHeight="1">
      <c r="A297" s="48"/>
      <c r="B297" s="31"/>
      <c r="C297" s="54"/>
      <c r="D297" s="56"/>
      <c r="E297" s="41"/>
      <c r="F297" s="41"/>
      <c r="G297" s="76"/>
      <c r="H297" s="41"/>
      <c r="I297" s="43"/>
      <c r="J297" s="44"/>
      <c r="K297" s="45"/>
    </row>
    <row r="298" spans="1:11" ht="36" customHeight="1">
      <c r="A298" s="103"/>
      <c r="B298" s="22"/>
      <c r="C298" s="129" t="s">
        <v>92</v>
      </c>
      <c r="D298" s="260" t="s">
        <v>182</v>
      </c>
      <c r="E298" s="261"/>
      <c r="F298" s="261"/>
      <c r="G298" s="261"/>
      <c r="H298" s="3"/>
      <c r="I298" s="7">
        <v>150</v>
      </c>
      <c r="J298" s="1">
        <v>6.64</v>
      </c>
      <c r="K298" s="29">
        <f>J298/I298*100</f>
        <v>4.426666666666666</v>
      </c>
    </row>
    <row r="299" spans="1:11" ht="8.25" customHeight="1">
      <c r="A299" s="48"/>
      <c r="B299" s="31"/>
      <c r="C299" s="59"/>
      <c r="D299" s="58"/>
      <c r="E299" s="170"/>
      <c r="F299" s="170"/>
      <c r="G299" s="170"/>
      <c r="H299" s="41"/>
      <c r="I299" s="43"/>
      <c r="J299" s="44"/>
      <c r="K299" s="45"/>
    </row>
    <row r="300" spans="1:11" ht="35.25" customHeight="1">
      <c r="A300" s="4"/>
      <c r="B300" s="22" t="s">
        <v>129</v>
      </c>
      <c r="C300" s="114"/>
      <c r="D300" s="276" t="s">
        <v>224</v>
      </c>
      <c r="E300" s="277"/>
      <c r="F300" s="277"/>
      <c r="G300" s="277"/>
      <c r="H300" s="6"/>
      <c r="I300" s="7"/>
      <c r="J300" s="1"/>
      <c r="K300" s="29"/>
    </row>
    <row r="301" spans="1:11" ht="12.75">
      <c r="A301" s="4"/>
      <c r="B301" s="22"/>
      <c r="C301" s="114" t="s">
        <v>122</v>
      </c>
      <c r="D301" s="121" t="s">
        <v>125</v>
      </c>
      <c r="E301" s="6"/>
      <c r="F301" s="6"/>
      <c r="G301" s="6"/>
      <c r="H301" s="6"/>
      <c r="I301" s="7">
        <v>2000</v>
      </c>
      <c r="J301" s="1">
        <v>858.9</v>
      </c>
      <c r="K301" s="29">
        <f>J301/I301*100</f>
        <v>42.945</v>
      </c>
    </row>
    <row r="302" spans="1:11" ht="9" customHeight="1">
      <c r="A302" s="103"/>
      <c r="B302" s="22"/>
      <c r="C302" s="114"/>
      <c r="D302" s="119"/>
      <c r="E302" s="3"/>
      <c r="F302" s="3"/>
      <c r="G302" s="156"/>
      <c r="H302" s="3"/>
      <c r="I302" s="7"/>
      <c r="J302" s="183"/>
      <c r="K302" s="108"/>
    </row>
    <row r="303" spans="1:11" ht="12.75">
      <c r="A303" s="4"/>
      <c r="B303" s="22" t="s">
        <v>49</v>
      </c>
      <c r="C303" s="114"/>
      <c r="D303" s="119" t="s">
        <v>17</v>
      </c>
      <c r="E303" s="3"/>
      <c r="F303" s="3"/>
      <c r="G303" s="24"/>
      <c r="H303" s="24"/>
      <c r="I303" s="123"/>
      <c r="J303" s="1"/>
      <c r="K303" s="29"/>
    </row>
    <row r="304" spans="1:11" ht="23.25" customHeight="1">
      <c r="A304" s="160"/>
      <c r="B304" s="131"/>
      <c r="C304" s="2" t="s">
        <v>84</v>
      </c>
      <c r="D304" s="260" t="s">
        <v>204</v>
      </c>
      <c r="E304" s="261"/>
      <c r="F304" s="261"/>
      <c r="G304" s="261"/>
      <c r="H304" s="24"/>
      <c r="I304" s="7">
        <v>13000</v>
      </c>
      <c r="J304" s="1">
        <v>7381.12</v>
      </c>
      <c r="K304" s="29">
        <f>J304/I304*100</f>
        <v>56.777846153846156</v>
      </c>
    </row>
    <row r="305" spans="1:11" ht="6.75" customHeight="1">
      <c r="A305" s="160"/>
      <c r="B305" s="131"/>
      <c r="C305" s="2"/>
      <c r="D305" s="119"/>
      <c r="E305" s="3"/>
      <c r="F305" s="3"/>
      <c r="G305" s="24"/>
      <c r="H305" s="24"/>
      <c r="I305" s="7"/>
      <c r="J305" s="1"/>
      <c r="K305" s="29"/>
    </row>
    <row r="306" spans="1:11" ht="12.75">
      <c r="A306" s="160"/>
      <c r="B306" s="131"/>
      <c r="C306" s="2" t="s">
        <v>86</v>
      </c>
      <c r="D306" s="121" t="s">
        <v>152</v>
      </c>
      <c r="E306" s="3"/>
      <c r="F306" s="3"/>
      <c r="G306" s="24"/>
      <c r="H306" s="24"/>
      <c r="I306" s="7"/>
      <c r="J306" s="1"/>
      <c r="K306" s="29"/>
    </row>
    <row r="307" spans="1:11" ht="12.75">
      <c r="A307" s="160"/>
      <c r="B307" s="131"/>
      <c r="C307" s="2"/>
      <c r="D307" s="121" t="s">
        <v>151</v>
      </c>
      <c r="E307" s="3"/>
      <c r="F307" s="3"/>
      <c r="G307" s="24"/>
      <c r="H307" s="24"/>
      <c r="I307" s="7">
        <v>16000</v>
      </c>
      <c r="J307" s="1">
        <v>10565.86</v>
      </c>
      <c r="K307" s="29">
        <f>J307/I307*100</f>
        <v>66.036625</v>
      </c>
    </row>
    <row r="308" spans="1:11" ht="6" customHeight="1">
      <c r="A308" s="160"/>
      <c r="B308" s="131"/>
      <c r="C308" s="2"/>
      <c r="D308" s="119"/>
      <c r="E308" s="3"/>
      <c r="F308" s="3"/>
      <c r="G308" s="24"/>
      <c r="H308" s="24"/>
      <c r="I308" s="7"/>
      <c r="J308" s="1"/>
      <c r="K308" s="29"/>
    </row>
    <row r="309" spans="1:11" ht="36" customHeight="1">
      <c r="A309" s="160"/>
      <c r="B309" s="131"/>
      <c r="C309" s="2" t="s">
        <v>92</v>
      </c>
      <c r="D309" s="260" t="s">
        <v>184</v>
      </c>
      <c r="E309" s="261"/>
      <c r="F309" s="261"/>
      <c r="G309" s="261"/>
      <c r="H309" s="24"/>
      <c r="I309" s="7">
        <v>50</v>
      </c>
      <c r="J309" s="1">
        <v>9.93</v>
      </c>
      <c r="K309" s="29">
        <f>J309/I309*100</f>
        <v>19.86</v>
      </c>
    </row>
    <row r="310" spans="1:11" ht="5.25" customHeight="1">
      <c r="A310" s="160"/>
      <c r="B310" s="131"/>
      <c r="C310" s="2"/>
      <c r="D310" s="130"/>
      <c r="E310" s="39"/>
      <c r="F310" s="39"/>
      <c r="G310" s="39"/>
      <c r="H310" s="24"/>
      <c r="I310" s="7"/>
      <c r="J310" s="1"/>
      <c r="K310" s="29"/>
    </row>
    <row r="311" spans="1:11" ht="35.25" customHeight="1">
      <c r="A311" s="160"/>
      <c r="B311" s="131"/>
      <c r="C311" s="2" t="s">
        <v>83</v>
      </c>
      <c r="D311" s="260" t="s">
        <v>264</v>
      </c>
      <c r="E311" s="261"/>
      <c r="F311" s="261"/>
      <c r="G311" s="261"/>
      <c r="H311" s="24"/>
      <c r="I311" s="7">
        <v>4178</v>
      </c>
      <c r="J311" s="1">
        <v>4178.16</v>
      </c>
      <c r="K311" s="29">
        <f>J311/I311*100</f>
        <v>100.00382958353278</v>
      </c>
    </row>
    <row r="312" spans="1:11" ht="8.25" customHeight="1">
      <c r="A312" s="160"/>
      <c r="B312" s="131"/>
      <c r="C312" s="2"/>
      <c r="D312" s="130"/>
      <c r="E312" s="39"/>
      <c r="F312" s="39"/>
      <c r="G312" s="39"/>
      <c r="H312" s="24"/>
      <c r="I312" s="7"/>
      <c r="J312" s="1"/>
      <c r="K312" s="29"/>
    </row>
    <row r="313" spans="1:11" ht="22.5" customHeight="1">
      <c r="A313" s="221" t="s">
        <v>50</v>
      </c>
      <c r="B313" s="186"/>
      <c r="C313" s="187"/>
      <c r="D313" s="310" t="s">
        <v>257</v>
      </c>
      <c r="E313" s="311"/>
      <c r="F313" s="311"/>
      <c r="G313" s="311"/>
      <c r="H313" s="188"/>
      <c r="I313" s="192">
        <f>I316</f>
        <v>0</v>
      </c>
      <c r="J313" s="193">
        <f>J316</f>
        <v>0.09</v>
      </c>
      <c r="K313" s="222">
        <f>K316</f>
        <v>0</v>
      </c>
    </row>
    <row r="314" spans="1:11" ht="10.5" customHeight="1">
      <c r="A314" s="160"/>
      <c r="B314" s="131" t="s">
        <v>258</v>
      </c>
      <c r="C314" s="189"/>
      <c r="D314" s="312" t="s">
        <v>259</v>
      </c>
      <c r="E314" s="313"/>
      <c r="F314" s="313"/>
      <c r="G314" s="313"/>
      <c r="H314" s="24"/>
      <c r="I314" s="7"/>
      <c r="J314" s="1"/>
      <c r="K314" s="149"/>
    </row>
    <row r="315" spans="1:11" ht="7.5" customHeight="1">
      <c r="A315" s="160"/>
      <c r="B315" s="131"/>
      <c r="C315" s="2"/>
      <c r="D315" s="130"/>
      <c r="E315" s="39"/>
      <c r="F315" s="39"/>
      <c r="G315" s="39"/>
      <c r="H315" s="24"/>
      <c r="I315" s="7"/>
      <c r="J315" s="1"/>
      <c r="K315" s="29"/>
    </row>
    <row r="316" spans="1:11" ht="12" customHeight="1">
      <c r="A316" s="160"/>
      <c r="B316" s="131"/>
      <c r="C316" s="2" t="s">
        <v>83</v>
      </c>
      <c r="D316" s="260" t="s">
        <v>260</v>
      </c>
      <c r="E316" s="261"/>
      <c r="F316" s="261"/>
      <c r="G316" s="261"/>
      <c r="H316" s="24"/>
      <c r="I316" s="7">
        <v>0</v>
      </c>
      <c r="J316" s="1">
        <v>0.09</v>
      </c>
      <c r="K316" s="29">
        <v>0</v>
      </c>
    </row>
    <row r="317" spans="1:11" ht="6.75" customHeight="1">
      <c r="A317" s="65"/>
      <c r="B317" s="77"/>
      <c r="C317" s="78"/>
      <c r="D317" s="55"/>
      <c r="E317" s="41"/>
      <c r="F317" s="41"/>
      <c r="G317" s="76"/>
      <c r="H317" s="41"/>
      <c r="I317" s="43"/>
      <c r="J317" s="53"/>
      <c r="K317" s="51"/>
    </row>
    <row r="318" spans="1:11" ht="12.75">
      <c r="A318" s="17" t="s">
        <v>72</v>
      </c>
      <c r="B318" s="190"/>
      <c r="C318" s="136"/>
      <c r="D318" s="268" t="s">
        <v>76</v>
      </c>
      <c r="E318" s="269"/>
      <c r="F318" s="269"/>
      <c r="G318" s="269"/>
      <c r="H318" s="191"/>
      <c r="I318" s="118">
        <f>I322+I326</f>
        <v>35700</v>
      </c>
      <c r="J318" s="128">
        <f>J322+J326</f>
        <v>20039.39</v>
      </c>
      <c r="K318" s="220">
        <f>K322+K326</f>
        <v>56.022408963585434</v>
      </c>
    </row>
    <row r="319" spans="1:11" ht="6" customHeight="1">
      <c r="A319" s="177"/>
      <c r="B319" s="31"/>
      <c r="C319" s="54"/>
      <c r="D319" s="56"/>
      <c r="E319" s="40"/>
      <c r="F319" s="40"/>
      <c r="G319" s="40"/>
      <c r="H319" s="40"/>
      <c r="I319" s="57"/>
      <c r="J319" s="44"/>
      <c r="K319" s="172"/>
    </row>
    <row r="320" spans="1:11" ht="12" customHeight="1">
      <c r="A320" s="166"/>
      <c r="B320" s="22" t="s">
        <v>165</v>
      </c>
      <c r="C320" s="114"/>
      <c r="D320" s="298" t="s">
        <v>261</v>
      </c>
      <c r="E320" s="299"/>
      <c r="F320" s="299"/>
      <c r="G320" s="299"/>
      <c r="H320" s="6"/>
      <c r="I320" s="123"/>
      <c r="J320" s="1"/>
      <c r="K320" s="108"/>
    </row>
    <row r="321" spans="1:11" ht="6" customHeight="1">
      <c r="A321" s="166"/>
      <c r="B321" s="22"/>
      <c r="C321" s="114"/>
      <c r="D321" s="121"/>
      <c r="E321" s="6"/>
      <c r="F321" s="6"/>
      <c r="G321" s="6"/>
      <c r="H321" s="6"/>
      <c r="I321" s="123"/>
      <c r="J321" s="1"/>
      <c r="K321" s="108"/>
    </row>
    <row r="322" spans="1:11" ht="22.5" customHeight="1">
      <c r="A322" s="166"/>
      <c r="B322" s="22"/>
      <c r="C322" s="114" t="s">
        <v>80</v>
      </c>
      <c r="D322" s="260" t="s">
        <v>262</v>
      </c>
      <c r="E322" s="261"/>
      <c r="F322" s="261"/>
      <c r="G322" s="261"/>
      <c r="H322" s="6"/>
      <c r="I322" s="123">
        <v>0</v>
      </c>
      <c r="J322" s="1">
        <v>39.39</v>
      </c>
      <c r="K322" s="108">
        <v>0</v>
      </c>
    </row>
    <row r="323" spans="1:11" ht="8.25" customHeight="1">
      <c r="A323" s="177"/>
      <c r="B323" s="31"/>
      <c r="C323" s="54"/>
      <c r="D323" s="56"/>
      <c r="E323" s="40"/>
      <c r="F323" s="40"/>
      <c r="G323" s="40"/>
      <c r="H323" s="40"/>
      <c r="I323" s="57"/>
      <c r="J323" s="44"/>
      <c r="K323" s="51"/>
    </row>
    <row r="324" spans="1:11" ht="13.5" customHeight="1">
      <c r="A324" s="166"/>
      <c r="B324" s="22" t="s">
        <v>123</v>
      </c>
      <c r="C324" s="114"/>
      <c r="D324" s="298" t="s">
        <v>17</v>
      </c>
      <c r="E324" s="299"/>
      <c r="F324" s="299"/>
      <c r="G324" s="299"/>
      <c r="H324" s="6"/>
      <c r="I324" s="123"/>
      <c r="J324" s="1"/>
      <c r="K324" s="108"/>
    </row>
    <row r="325" spans="1:11" ht="8.25" customHeight="1">
      <c r="A325" s="166"/>
      <c r="B325" s="22"/>
      <c r="C325" s="114"/>
      <c r="D325" s="121"/>
      <c r="E325" s="6"/>
      <c r="F325" s="6"/>
      <c r="G325" s="6"/>
      <c r="H325" s="6"/>
      <c r="I325" s="123"/>
      <c r="J325" s="1"/>
      <c r="K325" s="108"/>
    </row>
    <row r="326" spans="1:11" ht="35.25" customHeight="1">
      <c r="A326" s="166"/>
      <c r="B326" s="22"/>
      <c r="C326" s="114" t="s">
        <v>81</v>
      </c>
      <c r="D326" s="260" t="s">
        <v>263</v>
      </c>
      <c r="E326" s="261"/>
      <c r="F326" s="261"/>
      <c r="G326" s="261"/>
      <c r="H326" s="6"/>
      <c r="I326" s="123">
        <v>35700</v>
      </c>
      <c r="J326" s="1">
        <v>20000</v>
      </c>
      <c r="K326" s="29">
        <f>J326/I326*100</f>
        <v>56.022408963585434</v>
      </c>
    </row>
    <row r="327" spans="1:11" ht="7.5" customHeight="1" thickBot="1">
      <c r="A327" s="223"/>
      <c r="B327" s="224"/>
      <c r="C327" s="225"/>
      <c r="D327" s="226"/>
      <c r="E327" s="227"/>
      <c r="F327" s="227"/>
      <c r="G327" s="227"/>
      <c r="H327" s="227"/>
      <c r="I327" s="228"/>
      <c r="J327" s="229"/>
      <c r="K327" s="230"/>
    </row>
    <row r="328" spans="1:11" ht="13.5" thickBot="1">
      <c r="A328" s="315"/>
      <c r="B328" s="316"/>
      <c r="C328" s="317"/>
      <c r="D328" s="215" t="s">
        <v>51</v>
      </c>
      <c r="E328" s="216"/>
      <c r="F328" s="216"/>
      <c r="G328" s="216"/>
      <c r="H328" s="216"/>
      <c r="I328" s="217">
        <f>I5+I16+I26+I34+I61+I91+I100+I172+I184+I212+I220+I272+I283+I292+I318</f>
        <v>42954123</v>
      </c>
      <c r="J328" s="218">
        <f>J5+J16+J26+J34+J61+J91+J100+J172+J184+J212+J220+J272+J283+J292+J313+J318</f>
        <v>21311263.09</v>
      </c>
      <c r="K328" s="219">
        <f>J328/I328*100</f>
        <v>49.61401048742166</v>
      </c>
    </row>
    <row r="329" ht="13.5" thickTop="1"/>
    <row r="330" ht="12.75">
      <c r="L330" s="9"/>
    </row>
    <row r="331" ht="12.75">
      <c r="L331" s="9"/>
    </row>
    <row r="332" ht="12.75">
      <c r="L332" s="9"/>
    </row>
    <row r="333" ht="12.75">
      <c r="L333" s="9"/>
    </row>
  </sheetData>
  <sheetProtection/>
  <mergeCells count="129">
    <mergeCell ref="D82:G82"/>
    <mergeCell ref="D89:G89"/>
    <mergeCell ref="D170:G170"/>
    <mergeCell ref="D77:H77"/>
    <mergeCell ref="D121:G121"/>
    <mergeCell ref="D274:G274"/>
    <mergeCell ref="D152:G152"/>
    <mergeCell ref="D181:G181"/>
    <mergeCell ref="D182:G182"/>
    <mergeCell ref="D80:G80"/>
    <mergeCell ref="D300:G300"/>
    <mergeCell ref="D298:G298"/>
    <mergeCell ref="D268:G268"/>
    <mergeCell ref="D270:G270"/>
    <mergeCell ref="D272:G272"/>
    <mergeCell ref="D290:G290"/>
    <mergeCell ref="D277:G277"/>
    <mergeCell ref="D281:G281"/>
    <mergeCell ref="D256:H256"/>
    <mergeCell ref="A328:C328"/>
    <mergeCell ref="D304:G304"/>
    <mergeCell ref="D309:G309"/>
    <mergeCell ref="D326:G326"/>
    <mergeCell ref="D324:G324"/>
    <mergeCell ref="D248:G248"/>
    <mergeCell ref="D218:H218"/>
    <mergeCell ref="D286:G286"/>
    <mergeCell ref="D220:G220"/>
    <mergeCell ref="D316:G316"/>
    <mergeCell ref="D320:G320"/>
    <mergeCell ref="D322:G322"/>
    <mergeCell ref="D266:G266"/>
    <mergeCell ref="D261:G261"/>
    <mergeCell ref="D262:G262"/>
    <mergeCell ref="D313:G313"/>
    <mergeCell ref="D314:G314"/>
    <mergeCell ref="D263:G263"/>
    <mergeCell ref="D287:G287"/>
    <mergeCell ref="D276:G276"/>
    <mergeCell ref="D265:G265"/>
    <mergeCell ref="B194:B195"/>
    <mergeCell ref="A194:A195"/>
    <mergeCell ref="D210:G210"/>
    <mergeCell ref="D197:G197"/>
    <mergeCell ref="D196:H196"/>
    <mergeCell ref="D201:H201"/>
    <mergeCell ref="D150:G150"/>
    <mergeCell ref="C194:C195"/>
    <mergeCell ref="D242:H242"/>
    <mergeCell ref="D224:H224"/>
    <mergeCell ref="D158:G158"/>
    <mergeCell ref="D195:G195"/>
    <mergeCell ref="D203:G203"/>
    <mergeCell ref="D184:G184"/>
    <mergeCell ref="D214:H214"/>
    <mergeCell ref="D154:H154"/>
    <mergeCell ref="D157:G157"/>
    <mergeCell ref="D156:G156"/>
    <mergeCell ref="D155:H155"/>
    <mergeCell ref="D45:G45"/>
    <mergeCell ref="D10:G10"/>
    <mergeCell ref="D78:H79"/>
    <mergeCell ref="D73:G73"/>
    <mergeCell ref="D71:G71"/>
    <mergeCell ref="D12:G12"/>
    <mergeCell ref="D6:H6"/>
    <mergeCell ref="D8:G8"/>
    <mergeCell ref="D42:G42"/>
    <mergeCell ref="A1:K1"/>
    <mergeCell ref="I2:J2"/>
    <mergeCell ref="D3:H3"/>
    <mergeCell ref="J3:K3"/>
    <mergeCell ref="D35:G35"/>
    <mergeCell ref="D14:H14"/>
    <mergeCell ref="D22:H22"/>
    <mergeCell ref="D37:H37"/>
    <mergeCell ref="D20:G20"/>
    <mergeCell ref="D24:G24"/>
    <mergeCell ref="D32:G32"/>
    <mergeCell ref="D44:G44"/>
    <mergeCell ref="D141:G141"/>
    <mergeCell ref="D176:G176"/>
    <mergeCell ref="D189:G189"/>
    <mergeCell ref="D183:H183"/>
    <mergeCell ref="D187:G187"/>
    <mergeCell ref="D100:G100"/>
    <mergeCell ref="D97:G97"/>
    <mergeCell ref="D98:G98"/>
    <mergeCell ref="D75:G75"/>
    <mergeCell ref="D94:G94"/>
    <mergeCell ref="D174:H174"/>
    <mergeCell ref="D63:G63"/>
    <mergeCell ref="D161:H161"/>
    <mergeCell ref="D119:G119"/>
    <mergeCell ref="D69:G69"/>
    <mergeCell ref="D107:G107"/>
    <mergeCell ref="D124:G124"/>
    <mergeCell ref="D95:G95"/>
    <mergeCell ref="D64:G64"/>
    <mergeCell ref="D47:G47"/>
    <mergeCell ref="D48:G48"/>
    <mergeCell ref="D51:G51"/>
    <mergeCell ref="D91:G91"/>
    <mergeCell ref="D87:H87"/>
    <mergeCell ref="D88:H88"/>
    <mergeCell ref="D66:G66"/>
    <mergeCell ref="D81:G81"/>
    <mergeCell ref="D58:H58"/>
    <mergeCell ref="D59:G59"/>
    <mergeCell ref="D318:G318"/>
    <mergeCell ref="D311:G311"/>
    <mergeCell ref="D191:G191"/>
    <mergeCell ref="D216:G216"/>
    <mergeCell ref="D232:G232"/>
    <mergeCell ref="D279:G279"/>
    <mergeCell ref="D254:H254"/>
    <mergeCell ref="D289:G289"/>
    <mergeCell ref="D212:G212"/>
    <mergeCell ref="D208:G208"/>
    <mergeCell ref="D252:H252"/>
    <mergeCell ref="D159:G159"/>
    <mergeCell ref="D250:G250"/>
    <mergeCell ref="D292:G292"/>
    <mergeCell ref="D169:G169"/>
    <mergeCell ref="D205:G205"/>
    <mergeCell ref="D179:G179"/>
    <mergeCell ref="D175:H175"/>
    <mergeCell ref="D199:G199"/>
    <mergeCell ref="D260:G26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Lubicz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anonymus</dc:creator>
  <cp:keywords/>
  <dc:description/>
  <cp:lastModifiedBy>Urząd Gminy w Lubiczu</cp:lastModifiedBy>
  <cp:lastPrinted>2009-08-31T07:03:53Z</cp:lastPrinted>
  <dcterms:created xsi:type="dcterms:W3CDTF">2003-03-11T12:18:05Z</dcterms:created>
  <dcterms:modified xsi:type="dcterms:W3CDTF">2009-08-31T07:04:29Z</dcterms:modified>
  <cp:category/>
  <cp:version/>
  <cp:contentType/>
  <cp:contentStatus/>
</cp:coreProperties>
</file>