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wydatki II kw.2009r." sheetId="1" r:id="rId1"/>
  </sheets>
  <definedNames>
    <definedName name="BODY" localSheetId="0">'wydatki II kw.2009r.'!$A$13:$F$13</definedName>
    <definedName name="BODY">#REF!</definedName>
    <definedName name="_xlnm.Print_Area" localSheetId="0">'wydatki II kw.2009r.'!$A$1:$F$777</definedName>
    <definedName name="REPORTHEADER" localSheetId="0">'wydatki II kw.2009r.'!$A$1:$F$5</definedName>
    <definedName name="REPORTHEADER">#REF!</definedName>
  </definedNames>
  <calcPr fullCalcOnLoad="1"/>
</workbook>
</file>

<file path=xl/sharedStrings.xml><?xml version="1.0" encoding="utf-8"?>
<sst xmlns="http://schemas.openxmlformats.org/spreadsheetml/2006/main" count="1234" uniqueCount="619">
  <si>
    <t>Dział</t>
  </si>
  <si>
    <t>Rozdział</t>
  </si>
  <si>
    <t>Plan</t>
  </si>
  <si>
    <t>010</t>
  </si>
  <si>
    <t>01010</t>
  </si>
  <si>
    <t>4300</t>
  </si>
  <si>
    <t>4430</t>
  </si>
  <si>
    <t>4580</t>
  </si>
  <si>
    <t>6050</t>
  </si>
  <si>
    <t>01030</t>
  </si>
  <si>
    <t>2850</t>
  </si>
  <si>
    <t>01095</t>
  </si>
  <si>
    <t>400</t>
  </si>
  <si>
    <t>40002</t>
  </si>
  <si>
    <t>600</t>
  </si>
  <si>
    <t>60004</t>
  </si>
  <si>
    <t>4330</t>
  </si>
  <si>
    <t>60016</t>
  </si>
  <si>
    <t>3020</t>
  </si>
  <si>
    <t>4010</t>
  </si>
  <si>
    <t>4040</t>
  </si>
  <si>
    <t>4110</t>
  </si>
  <si>
    <t>4120</t>
  </si>
  <si>
    <t>4170</t>
  </si>
  <si>
    <t>4210</t>
  </si>
  <si>
    <t>4270</t>
  </si>
  <si>
    <t>4440</t>
  </si>
  <si>
    <t>4590</t>
  </si>
  <si>
    <t>60095</t>
  </si>
  <si>
    <t>700</t>
  </si>
  <si>
    <t>70004</t>
  </si>
  <si>
    <t>4260</t>
  </si>
  <si>
    <t>4610</t>
  </si>
  <si>
    <t>6060</t>
  </si>
  <si>
    <t>70005</t>
  </si>
  <si>
    <t>710</t>
  </si>
  <si>
    <t>71004</t>
  </si>
  <si>
    <t>750</t>
  </si>
  <si>
    <t>75011</t>
  </si>
  <si>
    <t>75022</t>
  </si>
  <si>
    <t>3030</t>
  </si>
  <si>
    <t>4410</t>
  </si>
  <si>
    <t>75023</t>
  </si>
  <si>
    <t>4140</t>
  </si>
  <si>
    <t>4240</t>
  </si>
  <si>
    <t>4280</t>
  </si>
  <si>
    <t>4350</t>
  </si>
  <si>
    <t>4530</t>
  </si>
  <si>
    <t>75075</t>
  </si>
  <si>
    <t>3040</t>
  </si>
  <si>
    <t>75095</t>
  </si>
  <si>
    <t>3070</t>
  </si>
  <si>
    <t>751</t>
  </si>
  <si>
    <t>75101</t>
  </si>
  <si>
    <t>754</t>
  </si>
  <si>
    <t>75412</t>
  </si>
  <si>
    <t>2820</t>
  </si>
  <si>
    <t>75495</t>
  </si>
  <si>
    <t>756</t>
  </si>
  <si>
    <t>75647</t>
  </si>
  <si>
    <t>757</t>
  </si>
  <si>
    <t>75702</t>
  </si>
  <si>
    <t>8070</t>
  </si>
  <si>
    <t>758</t>
  </si>
  <si>
    <t>801</t>
  </si>
  <si>
    <t>80101</t>
  </si>
  <si>
    <t>4427</t>
  </si>
  <si>
    <t>4480</t>
  </si>
  <si>
    <t>80103</t>
  </si>
  <si>
    <t>80104</t>
  </si>
  <si>
    <t>2540</t>
  </si>
  <si>
    <t>80110</t>
  </si>
  <si>
    <t>80113</t>
  </si>
  <si>
    <t>80146</t>
  </si>
  <si>
    <t>80195</t>
  </si>
  <si>
    <t>851</t>
  </si>
  <si>
    <t>85154</t>
  </si>
  <si>
    <t>2830</t>
  </si>
  <si>
    <t>85158</t>
  </si>
  <si>
    <t>85195</t>
  </si>
  <si>
    <t>852</t>
  </si>
  <si>
    <t>85202</t>
  </si>
  <si>
    <t>85212</t>
  </si>
  <si>
    <t>3110</t>
  </si>
  <si>
    <t>85213</t>
  </si>
  <si>
    <t>4130</t>
  </si>
  <si>
    <t>85214</t>
  </si>
  <si>
    <t>85215</t>
  </si>
  <si>
    <t>85219</t>
  </si>
  <si>
    <t>85295</t>
  </si>
  <si>
    <t>854</t>
  </si>
  <si>
    <t>85401</t>
  </si>
  <si>
    <t>85415</t>
  </si>
  <si>
    <t>3240</t>
  </si>
  <si>
    <t>85495</t>
  </si>
  <si>
    <t>900</t>
  </si>
  <si>
    <t>90001</t>
  </si>
  <si>
    <t>90002</t>
  </si>
  <si>
    <t>90003</t>
  </si>
  <si>
    <t>90013</t>
  </si>
  <si>
    <t>90015</t>
  </si>
  <si>
    <t>90095</t>
  </si>
  <si>
    <t>921</t>
  </si>
  <si>
    <t>92105</t>
  </si>
  <si>
    <t>92109</t>
  </si>
  <si>
    <t>92116</t>
  </si>
  <si>
    <t>2480</t>
  </si>
  <si>
    <t>926</t>
  </si>
  <si>
    <t>92605</t>
  </si>
  <si>
    <t>92695</t>
  </si>
  <si>
    <t>Objaśnienia</t>
  </si>
  <si>
    <t>Wykonanie</t>
  </si>
  <si>
    <t xml:space="preserve">w zł </t>
  </si>
  <si>
    <t>§</t>
  </si>
  <si>
    <t>ROLNICTWO I ŁOWIECTWO</t>
  </si>
  <si>
    <t>Razem dział:</t>
  </si>
  <si>
    <t>OGÓŁEM</t>
  </si>
  <si>
    <t>Infrastruktura wodociągowa i sanitacyjna wsi</t>
  </si>
  <si>
    <t xml:space="preserve"> Izby rolnicze</t>
  </si>
  <si>
    <t>WYTWARZANIE I ZAOPATRYWANIE W ENERGIĘ</t>
  </si>
  <si>
    <t>Dostarczanie wody</t>
  </si>
  <si>
    <t xml:space="preserve"> TRANSPORT  I  ŁĄCZNOŚĆ</t>
  </si>
  <si>
    <t xml:space="preserve"> Lokalny transport zbiorowy</t>
  </si>
  <si>
    <t xml:space="preserve"> Drogi publiczne gminne</t>
  </si>
  <si>
    <t xml:space="preserve"> Pozostała działalność</t>
  </si>
  <si>
    <t xml:space="preserve"> GOSPODARKA  MIESZKANIOWA</t>
  </si>
  <si>
    <t>Promocja jednostek samorządu terytorialnego</t>
  </si>
  <si>
    <t>wynagrodzenia osobowe</t>
  </si>
  <si>
    <t>wynagrodzenia bezosobowe</t>
  </si>
  <si>
    <t>podróże służbowe krajowe</t>
  </si>
  <si>
    <t>Pozostała działalność</t>
  </si>
  <si>
    <t>DOCHODY OD OSÓB PRAWNYCH, OD OSÓB FIZ. I OD</t>
  </si>
  <si>
    <t>ORAZ WYDATKI ZWIĄZANE Z ICH POBOREM</t>
  </si>
  <si>
    <t xml:space="preserve">Pobór podatków, opłat i niepodatkowych </t>
  </si>
  <si>
    <t>należności budżetowych</t>
  </si>
  <si>
    <t>zakup usług zdrowotnych</t>
  </si>
  <si>
    <t xml:space="preserve"> Przeciwdziałanie alkoholizmowi </t>
  </si>
  <si>
    <t>nagrody konkursowe</t>
  </si>
  <si>
    <t xml:space="preserve"> Izby wytrzeźwień</t>
  </si>
  <si>
    <t xml:space="preserve">Świadczenia rodzinne, zaliczka alimentacyjna </t>
  </si>
  <si>
    <t>oraz składki na ubezapieczenia emerytalne i rentowe</t>
  </si>
  <si>
    <t>z ubezpieczenia społecznego</t>
  </si>
  <si>
    <t>pobierające niektóre świad. z pomocy społ.</t>
  </si>
  <si>
    <t>oraz niektóre świadczenia rodzinne</t>
  </si>
  <si>
    <t>pozostałe odsetki</t>
  </si>
  <si>
    <t>badania okresowe pracowników</t>
  </si>
  <si>
    <t>Pomoc materialna dla uczniów</t>
  </si>
  <si>
    <t>Oczyszczanie miast i wsi</t>
  </si>
  <si>
    <t>Schroniska dla zwierząt</t>
  </si>
  <si>
    <t>um.na przyjmowanie zwierząt z terenu Gminy Lubicz</t>
  </si>
  <si>
    <t>do Miejskiego Schroniska dla Zwierząt w Toruniu</t>
  </si>
  <si>
    <t xml:space="preserve"> składki na ubezpieczenia społeczne </t>
  </si>
  <si>
    <t xml:space="preserve"> składki. na Fundusz Pracy</t>
  </si>
  <si>
    <t xml:space="preserve"> składki  PFRON</t>
  </si>
  <si>
    <t>odpisy na ZFSŚ</t>
  </si>
  <si>
    <t xml:space="preserve"> KULTURA  I  OCHRONA  DZIEDZICTWA</t>
  </si>
  <si>
    <t xml:space="preserve"> NARODOWEGO</t>
  </si>
  <si>
    <t xml:space="preserve"> Pozostałe zadania w zakresie kultury</t>
  </si>
  <si>
    <t xml:space="preserve"> Domy i ośrodki kultury, świetlice i kluby</t>
  </si>
  <si>
    <t xml:space="preserve"> Biblioteki</t>
  </si>
  <si>
    <t xml:space="preserve"> KULTURA  FIZYCZNA  I  SPORT</t>
  </si>
  <si>
    <t xml:space="preserve"> Zadania w zakresie kultury fizycznej</t>
  </si>
  <si>
    <t xml:space="preserve"> i sportu</t>
  </si>
  <si>
    <t>wynagrodzenie bezosobowe</t>
  </si>
  <si>
    <t xml:space="preserve">Realizację wydatków budżetowych w poszczególnych działach przedstawia poniższe  </t>
  </si>
  <si>
    <t>zestawienie</t>
  </si>
  <si>
    <t>ELEKTRYCZNĄ GAZ I WODĘ</t>
  </si>
  <si>
    <t>wynagr.bezosob.-nadzory inwestorskie nad remont.i utrzym.dróg</t>
  </si>
  <si>
    <t xml:space="preserve">zakup materiałów i wyposażenia </t>
  </si>
  <si>
    <t>podatek od nieruchomości</t>
  </si>
  <si>
    <t>usługi zbiorowego transportu pasażers.na terenie gminy</t>
  </si>
  <si>
    <t>dodatkowe wynagrodzenia roczne</t>
  </si>
  <si>
    <t>składki na ubezpieczenia społeczne</t>
  </si>
  <si>
    <t>składki na Fundusz Pracy</t>
  </si>
  <si>
    <t>odpisy na ZFŚS</t>
  </si>
  <si>
    <t>odszkodowania dla osób fiz. wypłacone za przejęte grunty</t>
  </si>
  <si>
    <t>oświetlenie klatek schodowych w budynkach komunalnych</t>
  </si>
  <si>
    <t>wywóz nieczystości stałych i płynnych, usługi kominiarskie,</t>
  </si>
  <si>
    <t>Gospodarka gruntami i nieruchomościami</t>
  </si>
  <si>
    <t>DZIAŁALNOŚĆ  USŁUGOWA</t>
  </si>
  <si>
    <t>Plany zagospodarowania przestrzennego</t>
  </si>
  <si>
    <t>ADMINISTRACJA  PUBLICZNA</t>
  </si>
  <si>
    <t>Urzędy wojewódzkie</t>
  </si>
  <si>
    <t>realiz. zadań zlec. gm. z zakresu administracji rząd.:</t>
  </si>
  <si>
    <t>wynagrodzenia  osobowe</t>
  </si>
  <si>
    <t>składki  na ubezpieczenia społeczne</t>
  </si>
  <si>
    <t>Rady gmin</t>
  </si>
  <si>
    <t>diety radnych</t>
  </si>
  <si>
    <t>Urzędy gmin</t>
  </si>
  <si>
    <t>świadczenia bhp</t>
  </si>
  <si>
    <t xml:space="preserve">składki na ubezpieczenia społeczne </t>
  </si>
  <si>
    <t>składki  PFRON</t>
  </si>
  <si>
    <t>usługi remontowe</t>
  </si>
  <si>
    <t>zakup usług pozostałych</t>
  </si>
  <si>
    <t>podróże służbowe krajowe ( w tym ryczałty za używanie</t>
  </si>
  <si>
    <t>prywatnych samochodów do celów służbowych)</t>
  </si>
  <si>
    <t>podatek od towarów i usług (VAT)</t>
  </si>
  <si>
    <t>diety sołtysów</t>
  </si>
  <si>
    <t>zakup energii (woda, energia elektr.)</t>
  </si>
  <si>
    <t xml:space="preserve">URZĘDY  NACZELNYCH  ORGANÓW  </t>
  </si>
  <si>
    <t>I OCHRONY  PRAWA  ORAZ  SĄDOWNICTWA</t>
  </si>
  <si>
    <t>Urzędy naczelnych organów władzy państwowej,</t>
  </si>
  <si>
    <t xml:space="preserve">kontroli i ochrony prawa </t>
  </si>
  <si>
    <t xml:space="preserve">BEZPIECZEŃSTWO PUBLICZNE   </t>
  </si>
  <si>
    <t>I OCHRONA  PRZECIWPOŻAROWA</t>
  </si>
  <si>
    <t>Ochotnicze straże pożarne</t>
  </si>
  <si>
    <t xml:space="preserve">dotacje z budżetu na ochronę p.poż. </t>
  </si>
  <si>
    <t xml:space="preserve">realizowaną przez jednostki OSP </t>
  </si>
  <si>
    <t>(art. 32 ust. 2 i 3 ustawy o ochronie p.poż.)</t>
  </si>
  <si>
    <t>odsetki od kredytów i pożyczek</t>
  </si>
  <si>
    <t>OŚWIATA  I  WYCHOWANIE</t>
  </si>
  <si>
    <t>Szkoły podstawowe</t>
  </si>
  <si>
    <t>składki. na Fundusz Pracy</t>
  </si>
  <si>
    <t>zakup pomocy naukowych, dydaktycznych i książek</t>
  </si>
  <si>
    <t xml:space="preserve">zakup usług remontowych </t>
  </si>
  <si>
    <t>usługi pozostałe</t>
  </si>
  <si>
    <t>ubezpieczenia majątkowe</t>
  </si>
  <si>
    <t xml:space="preserve">Przedszkola </t>
  </si>
  <si>
    <t>Gimnazja</t>
  </si>
  <si>
    <t>Dowożenie uczniów do szkół</t>
  </si>
  <si>
    <t>wpłaty na PFRON</t>
  </si>
  <si>
    <t xml:space="preserve">ubezpieczenia komunik., </t>
  </si>
  <si>
    <t>Dokształcanie i doskonalenie nauczycieli</t>
  </si>
  <si>
    <t>refundacja kosztów dokształcania</t>
  </si>
  <si>
    <t>01008</t>
  </si>
  <si>
    <t>4510</t>
  </si>
  <si>
    <t>4360</t>
  </si>
  <si>
    <t>4520</t>
  </si>
  <si>
    <t>4390</t>
  </si>
  <si>
    <t>4370</t>
  </si>
  <si>
    <t>4420</t>
  </si>
  <si>
    <t>4700</t>
  </si>
  <si>
    <t>4740</t>
  </si>
  <si>
    <t>4750</t>
  </si>
  <si>
    <t>75045</t>
  </si>
  <si>
    <t>3000</t>
  </si>
  <si>
    <t>75704</t>
  </si>
  <si>
    <t>8020</t>
  </si>
  <si>
    <t>90008</t>
  </si>
  <si>
    <t>Melioracje wodne</t>
  </si>
  <si>
    <t>dzierżawa gruntów pod kolektor bud.kanaliz.Lubicz</t>
  </si>
  <si>
    <t>opłata roczna z tyt. użytkowania gruntów wyłączonych z prod.leśnej</t>
  </si>
  <si>
    <t xml:space="preserve">przewóz osób w ramach regularnej komunik.zbiorowej świadczony </t>
  </si>
  <si>
    <t>przez prywatnych przewoźników</t>
  </si>
  <si>
    <t>opłaty z tyt.zakupu usług telekomunik.telefonii komórkowych</t>
  </si>
  <si>
    <t xml:space="preserve">opł.ubezp.samoch. i sprzętu, </t>
  </si>
  <si>
    <t>zakup mater.do prac remont.budynków komunalnych oraz mater.</t>
  </si>
  <si>
    <t xml:space="preserve">do utrzymania i eksploatacji samochodu Renault </t>
  </si>
  <si>
    <t xml:space="preserve">deratyzacja, </t>
  </si>
  <si>
    <t>delegacje służbowe krajowe</t>
  </si>
  <si>
    <t>opłaty z tyt.zakupu usług telekomunik.telefonii stacjonarnej</t>
  </si>
  <si>
    <t>podróże służbowe zagraniczne</t>
  </si>
  <si>
    <t>koszty postęp.sądowego i prokuratorskiego</t>
  </si>
  <si>
    <t>szkolenia pracowników</t>
  </si>
  <si>
    <t>zakup akcesoriów komputerowych, w tym programów i licencji</t>
  </si>
  <si>
    <t>Komisje poborowe</t>
  </si>
  <si>
    <t>różne wydatki na rzecz osób fizycznych</t>
  </si>
  <si>
    <t>wyd. osob. niezaliczone do uposażeń wypł. żołnierzom i funkcjonariusz.</t>
  </si>
  <si>
    <t>składki na rzecz zwiazków gmin i stowarzyszeń, ubezp.majątkowe</t>
  </si>
  <si>
    <t>zakup papieru do drukarek i kserokopiarek</t>
  </si>
  <si>
    <t>zakup tonerów do drukarek, tuszy, dyskietek, licencje na programy</t>
  </si>
  <si>
    <t>realiz. zadań zlec. prowadzenie i aktualiz. stałego rejestru wyborców</t>
  </si>
  <si>
    <t>zakup materiałów i wyposażenia</t>
  </si>
  <si>
    <t xml:space="preserve">prowizja dla sołtysów za inkaso podatków </t>
  </si>
  <si>
    <t>wypłaty z tytułu gwarancji i poręczeń</t>
  </si>
  <si>
    <t xml:space="preserve">zakup akces.komputerowych, w tym programów i licencji </t>
  </si>
  <si>
    <t xml:space="preserve">zakup ciepła, wody, energii elektrycznej, </t>
  </si>
  <si>
    <t>opłata za wniosek o zastosow.leczenia</t>
  </si>
  <si>
    <t xml:space="preserve">szkolenia pracowników </t>
  </si>
  <si>
    <t>za usługi remontowo-budowlane</t>
  </si>
  <si>
    <t xml:space="preserve">w zakresie pozaszkolnej opieki edukacyjnej i wychowawczej </t>
  </si>
  <si>
    <t xml:space="preserve">wynagrodzenia osobowe </t>
  </si>
  <si>
    <t>zakup usług remontowych (napr.samoch,służb.)</t>
  </si>
  <si>
    <t>świadczenia społeczne - dodatki mieszkaniowe</t>
  </si>
  <si>
    <t>świadczenia społeczne</t>
  </si>
  <si>
    <t>składki na ubezpieczenia zdrowotne</t>
  </si>
  <si>
    <t>realizacja zad. zlec. gminie:</t>
  </si>
  <si>
    <t>dodatkowe wynagrodzenie roczne</t>
  </si>
  <si>
    <t>wynagrodzenia osobowe pracowników</t>
  </si>
  <si>
    <t>świadczenia rodzinne</t>
  </si>
  <si>
    <t>opłata za pobyt w DPS</t>
  </si>
  <si>
    <t>niezaliczonych do sektora finansów publ.</t>
  </si>
  <si>
    <t xml:space="preserve">dotacje na zad.zlecone dla stowarzyszeń </t>
  </si>
  <si>
    <t>OCHRONA  ZDROWIA</t>
  </si>
  <si>
    <t>i pożyczek jednostek samorządu terytorialnego</t>
  </si>
  <si>
    <t>OBSŁUGA  DŁUGU  PUBLICZNEGO</t>
  </si>
  <si>
    <t>Zasiłki i pomoc w naturze oraz składki na</t>
  </si>
  <si>
    <t>ubezpieczenia emerytalne i rentowe</t>
  </si>
  <si>
    <t>Dodatki mieszkaniowe</t>
  </si>
  <si>
    <t>Ośrodki pomocy społecznej</t>
  </si>
  <si>
    <t>EDUKACYJNA  OPIEKA  WYCHOWAWCZA</t>
  </si>
  <si>
    <t>Świetlice szkolne</t>
  </si>
  <si>
    <t>wywóz nieczystości  płynnych</t>
  </si>
  <si>
    <t>Gospodarka odpadami</t>
  </si>
  <si>
    <t>Gospodarka ściekowa i ochrona wód</t>
  </si>
  <si>
    <t>I  OCHRONA  ŚRODOWISKA</t>
  </si>
  <si>
    <t xml:space="preserve">GOSPODARKA  KOMUNALNA  </t>
  </si>
  <si>
    <t>opł. za zużycie energii elektr.-oświetl. terenu skł.odpadów w Nowej Wsi</t>
  </si>
  <si>
    <t>Oświetlenie ulic, placów i dróg</t>
  </si>
  <si>
    <t>zakup energii elektr.(oświetlenie ulic na terenie gm. Lubicz)</t>
  </si>
  <si>
    <t xml:space="preserve">konserwacja oświetlenia drogowego </t>
  </si>
  <si>
    <t>wywóz nieczystości stałych i płynnych - lokali użytkowych</t>
  </si>
  <si>
    <t>RÓŻNE ROZLICZENIA</t>
  </si>
  <si>
    <t xml:space="preserve">Rozliczenia z tyt.poreczeń i gwarancji udzielonych przez Skarb </t>
  </si>
  <si>
    <t>Państwa lub jednostkę samorządu terytorialnego</t>
  </si>
  <si>
    <t>stypendia dla uczniów</t>
  </si>
  <si>
    <t>zakup książek fachowych</t>
  </si>
  <si>
    <t>usługi dostępu do internetu</t>
  </si>
  <si>
    <t>usługi dostepu do internetu</t>
  </si>
  <si>
    <t>4417</t>
  </si>
  <si>
    <t>4400</t>
  </si>
  <si>
    <t>opłata za wydanie interpretacji podatkowej</t>
  </si>
  <si>
    <t xml:space="preserve">naprawy i przegląd techn.samochodów, budynku administr., bad.okres.  </t>
  </si>
  <si>
    <t>obsługa inf. i bhp, prowizje bankowe, zakup znaczków poczt.</t>
  </si>
  <si>
    <t xml:space="preserve">usługi dostępu do internetu </t>
  </si>
  <si>
    <t>ubezpieczenia majątkowe, opł.za emisję gazów</t>
  </si>
  <si>
    <t>szkolenia rady pedagogicznej</t>
  </si>
  <si>
    <t xml:space="preserve">wynagrodzenie osobowe  </t>
  </si>
  <si>
    <t>opłaty z tyt.zakupu usług telekomunik.telefonii komórkowej</t>
  </si>
  <si>
    <t>zakup materiałów i art.spoż.na imprezy kulturalne</t>
  </si>
  <si>
    <t>dotacja na działalność instytucji kultury - Gminna Bibliot.Publicz.</t>
  </si>
  <si>
    <t>dotacja cel. z budżetu na finansowanie lub dofinansowanie</t>
  </si>
  <si>
    <t xml:space="preserve">zadań zleconych do realizacji stowarzyszeniom </t>
  </si>
  <si>
    <t>Ochrona różnorodności biologicznej i krajobrazu</t>
  </si>
  <si>
    <t>01041</t>
  </si>
  <si>
    <t>Program Rozwoju Obszarów Wiejskich 2007-2013</t>
  </si>
  <si>
    <t>6230</t>
  </si>
  <si>
    <t>75818</t>
  </si>
  <si>
    <t>4810</t>
  </si>
  <si>
    <t>Rezerwy ogólne i celowe</t>
  </si>
  <si>
    <t>wykon. 0 %</t>
  </si>
  <si>
    <t>2510</t>
  </si>
  <si>
    <t>80148</t>
  </si>
  <si>
    <t>Stołówki szkolne</t>
  </si>
  <si>
    <t>4560</t>
  </si>
  <si>
    <t>2910</t>
  </si>
  <si>
    <t>853</t>
  </si>
  <si>
    <t>85395</t>
  </si>
  <si>
    <t>4118</t>
  </si>
  <si>
    <t>4119</t>
  </si>
  <si>
    <t>4128</t>
  </si>
  <si>
    <t>4129</t>
  </si>
  <si>
    <t>4178</t>
  </si>
  <si>
    <t>4179</t>
  </si>
  <si>
    <t>4218</t>
  </si>
  <si>
    <t>4219</t>
  </si>
  <si>
    <t>4308</t>
  </si>
  <si>
    <t>4309</t>
  </si>
  <si>
    <t>POZOSTAŁE ZADANIA W ZAKRESIE POLITYKI SPOŁECZNEJ</t>
  </si>
  <si>
    <t>92601</t>
  </si>
  <si>
    <t>wpłaty gminy na rzecz Izb Rolniczych 2 % wpływów z pod.rolnego</t>
  </si>
  <si>
    <t>remont nawierzchni dróg gminnych</t>
  </si>
  <si>
    <t>zakup energii (woda, energia elektr., gazu)</t>
  </si>
  <si>
    <t>zakup usług obejmujących wykonanie ekspertyz, analiz i opinii</t>
  </si>
  <si>
    <t xml:space="preserve">opł.z tyt.ubezpieczeń majątk., opł.komunik., znaczki opł. skarbowej </t>
  </si>
  <si>
    <t>zakup artykułów promujących Gminę Lubicz</t>
  </si>
  <si>
    <t>ogłoszenie promujące Gminę Lubicz, przygot.i wyd.art.prom.gminę</t>
  </si>
  <si>
    <t>badania wstępne, okresowe, kontrolne pracowników</t>
  </si>
  <si>
    <t xml:space="preserve">przegląd i legaliz.gaśnic, naprawy sprz.komputer.,wywóz nieczystości </t>
  </si>
  <si>
    <t>koszty postępowania sądowego (wpisy sądowe)</t>
  </si>
  <si>
    <t>rezerwa celowa na zarządzanie kryzysowe</t>
  </si>
  <si>
    <t xml:space="preserve">zakup usług remontowych     </t>
  </si>
  <si>
    <t>badania lekarskie pracowników</t>
  </si>
  <si>
    <t>podróże służbowe krajowe - program Socrates-Comenius</t>
  </si>
  <si>
    <t>podróże służbowe zagraniczne - program Socrates - Comenius</t>
  </si>
  <si>
    <t>Oddziały przedszkolne w szkołach podstawowych</t>
  </si>
  <si>
    <t xml:space="preserve">dotacja podm. dla Przedszkola Publ. "Chatka Puchatka" w Lubiczu </t>
  </si>
  <si>
    <t>odzież ochronna, środki rzeczowe bhp, ekwiwalent za pranie odzieży</t>
  </si>
  <si>
    <t>zakup usług remontowych</t>
  </si>
  <si>
    <t>zakup mater.papierniczych do sprzętu drukarskiego i urządzeń kserogr.</t>
  </si>
  <si>
    <t xml:space="preserve">dotacje na zad.zlecone dla pozost.jednostek </t>
  </si>
  <si>
    <t>opłata za pobyt osób nietrzeźwych z terenu gminy</t>
  </si>
  <si>
    <t>usługi poczt., za obsł.prawną, prowizje bankowe</t>
  </si>
  <si>
    <t>zakup papieru do kserokopiarek</t>
  </si>
  <si>
    <t xml:space="preserve">realizacja programu dożywiania </t>
  </si>
  <si>
    <t>składki na ubezpieczenia społeczne (POKL - śr.EFS)</t>
  </si>
  <si>
    <t>składki na ubezpieczenia społeczne (POKL - wkł.krajowy)</t>
  </si>
  <si>
    <t>składki na Fundusz Pracy (POKL - śr.EFS)</t>
  </si>
  <si>
    <t>składki na Fundusz Pracy (POKL - wkł.krajowy)</t>
  </si>
  <si>
    <t>wynagrodzenia bezosobowe (POKL - śr.EFS)</t>
  </si>
  <si>
    <t>wynagrodzenia bezosobowe (POKL - wkł.krajowy)</t>
  </si>
  <si>
    <t>dotacja cel. z budżetu na finans.lub dofin.zadań zlec.stowarzyszeniom</t>
  </si>
  <si>
    <t>zakup odzieży rob. i ekwiwalenty za pranie odzieży rob., zakup wody</t>
  </si>
  <si>
    <t>opłaty za wywóz nieczystości stałych, koszty likwid.dzikich wysypisk,</t>
  </si>
  <si>
    <t xml:space="preserve">opłaty za wywóz odpadów komunalnych,  opłaty za wyłapywanie </t>
  </si>
  <si>
    <t>ubezpieczenie samochodu VW i MAN</t>
  </si>
  <si>
    <t xml:space="preserve">opł.za usł. szczepienia kasztan. przeciwko szkodnikom, </t>
  </si>
  <si>
    <t xml:space="preserve">zakup opału do ogrzew.sali gimn.szkoły podst.w Lubiczu oraz pomieszcz. </t>
  </si>
  <si>
    <t>użytkowanych przez Radę Sołecką i Klub Seniora w Lubiczu Górnym</t>
  </si>
  <si>
    <t>zakup energii elektr. i wody (sala gimn.Szkoły Podstaw.w Lubiczu</t>
  </si>
  <si>
    <t>oraz pomieszcz.użytk.przez Radę Sołecką i Klub Seniora w Lubiczu G.</t>
  </si>
  <si>
    <t xml:space="preserve">zakup usług zdrowotnych </t>
  </si>
  <si>
    <t xml:space="preserve">usługi przewozu osób oraz wpisowe związane z realizacją imprez </t>
  </si>
  <si>
    <t>różne opłaty i składki</t>
  </si>
  <si>
    <t xml:space="preserve">WŁADZY  PAŃSTWOWEJ,  KONTROLI  </t>
  </si>
  <si>
    <t>INNYCH JEDN. NIE POS. OSOBOWOŚCI PRAWNEJ</t>
  </si>
  <si>
    <t>Obsługa papierów wartościow., kredytów</t>
  </si>
  <si>
    <t>Domy pomocy społecznej</t>
  </si>
  <si>
    <t>Składki na ubezpieczenie zdrowotne opłacane za osoby</t>
  </si>
  <si>
    <t>85324</t>
  </si>
  <si>
    <t>4018</t>
  </si>
  <si>
    <t>4019</t>
  </si>
  <si>
    <t>4288</t>
  </si>
  <si>
    <t>4289</t>
  </si>
  <si>
    <t>4448</t>
  </si>
  <si>
    <t>4449</t>
  </si>
  <si>
    <t>ubezpieczenia budynków, samochodu Renault Kangoo</t>
  </si>
  <si>
    <t xml:space="preserve">do kserokopiarki, mebli do pomieszcz.biurowych, komputerów, </t>
  </si>
  <si>
    <t xml:space="preserve">mater.eksploatacyjnych do samoch.Renault Kangoo, tuszy, tonerów  </t>
  </si>
  <si>
    <t>usługa radcy prawnego</t>
  </si>
  <si>
    <t>podróże służbowe krajowe (w tym ryczałt samochodowy)</t>
  </si>
  <si>
    <t>za użytkowanie programu Budżet JB Plus</t>
  </si>
  <si>
    <t xml:space="preserve">opłaty za czynnosci egzekucyjne </t>
  </si>
  <si>
    <t>zakup usług obejmujących wykonanie ekspertyz, opinii</t>
  </si>
  <si>
    <t>zakup pomocy naukowych, dydaktycznych</t>
  </si>
  <si>
    <t>kszt.w secjalnych oddział.przedszk. dzieci z dysfunkcjami rozwojow.</t>
  </si>
  <si>
    <t>zakup akcesoriów komputerowych</t>
  </si>
  <si>
    <t>podróże służbowe zagraniczne - program Socrates-Comenius</t>
  </si>
  <si>
    <t>składki PFRON</t>
  </si>
  <si>
    <t>dowóz uczniów</t>
  </si>
  <si>
    <t>dofin.pracod.kosztów przygot.zawod.młodocianych pracowników,</t>
  </si>
  <si>
    <t>Klub Sportowy "Flisak"                            20.000 zł</t>
  </si>
  <si>
    <t>prow.zajęć terapii dla osób uzależn. i współuzależn., zajęć sportowo-</t>
  </si>
  <si>
    <t xml:space="preserve">wynagrodzenia bezosobowe (dla czł.gm.komisji rozw.pr.alkoholowych, </t>
  </si>
  <si>
    <t>wynagrodzenia osobowe (realiz.Progr.Oper.Kapit.Ludz.-śr.EFS)</t>
  </si>
  <si>
    <t>wynagrodzenia osobowe (realiz.Progr.Oper.Kapit.Ludz.-wkł.krajowy)</t>
  </si>
  <si>
    <t>odpisy na ZFŚS (POKL - śr.EFS)</t>
  </si>
  <si>
    <t>odpisy na ZFŚS (POKL - wkł.kraj.)</t>
  </si>
  <si>
    <t>zakup pomocy naukowych, dydaktycznych, książek</t>
  </si>
  <si>
    <t>zakup energii elektr., ciepła, wody</t>
  </si>
  <si>
    <t>dopłaty dla odprowadzających ścieki do sieci kanaliz.,</t>
  </si>
  <si>
    <t xml:space="preserve">opłata na rzecz Urzędu Miasta Torunia za unieszkodliwianie odpadów  </t>
  </si>
  <si>
    <t>komunalnych pochodzących z terenu Gm.Lubicz</t>
  </si>
  <si>
    <t xml:space="preserve">zakup materiałów służących do prac porządkowych na ter.Gm.Lubicz </t>
  </si>
  <si>
    <t>bezpańskich psów, opł.za mat.eksploat. do sam.służb.</t>
  </si>
  <si>
    <t>POMOC SPOŁECZNA</t>
  </si>
  <si>
    <t>wydatki inwestycyjne - patrz: Finansowanie wyd.majątkowych</t>
  </si>
  <si>
    <t xml:space="preserve">koszty zw.z realiz.zwrotu rolnikom pod.akcyzowego od ON </t>
  </si>
  <si>
    <t>zwrot podatku akcyzowego od ON</t>
  </si>
  <si>
    <t xml:space="preserve">dopłaty do ceny wody </t>
  </si>
  <si>
    <t>wydatki na zakupy inwest. - patrz: Finansowanie wyd.majątkowych</t>
  </si>
  <si>
    <t>Różne jednostki obsługi gospodarki mieszkaniowej (ZDGMiK)</t>
  </si>
  <si>
    <t>i samochodowe, opł.wnosz.do Urzędu Marsz.za korzyst.ze środowiska,</t>
  </si>
  <si>
    <t>odsetki z tyt. rozterminow. zadłużenia (Nordea+BOŚ) inwestycyjnego</t>
  </si>
  <si>
    <t>spłata rat kapitałowych (Nordea + BOŚ) zobow.inwest.(Gimn.Grębocin)</t>
  </si>
  <si>
    <t>zwrot świadczeń wykon.niezgodnie z przeznaczeniem</t>
  </si>
  <si>
    <t>zwrot odsetek od dot.wykorz.niezgodnie z przeznaczeniem</t>
  </si>
  <si>
    <t xml:space="preserve">Państwowy Fundusz Rehabilitacji Osób Niepełnosprawnych (obsługa </t>
  </si>
  <si>
    <t>programu "Uczeń na wsi")</t>
  </si>
  <si>
    <t>01022</t>
  </si>
  <si>
    <t>wykon. 24,47 %</t>
  </si>
  <si>
    <t>4600</t>
  </si>
  <si>
    <t>6620</t>
  </si>
  <si>
    <t>wykon. 40,34 %</t>
  </si>
  <si>
    <t>wykon. 30,09 %</t>
  </si>
  <si>
    <t>wykon. 10,56 %</t>
  </si>
  <si>
    <t>4380</t>
  </si>
  <si>
    <t>wykon. 48,53 %</t>
  </si>
  <si>
    <t>75113</t>
  </si>
  <si>
    <t>wykon. 83,40 %</t>
  </si>
  <si>
    <t>75405</t>
  </si>
  <si>
    <t>75411</t>
  </si>
  <si>
    <t>6300</t>
  </si>
  <si>
    <t>75414</t>
  </si>
  <si>
    <t>wykon. 81,71 %</t>
  </si>
  <si>
    <t>wykon. 30,57 %</t>
  </si>
  <si>
    <t>wykon. 35,49 %</t>
  </si>
  <si>
    <t>75814</t>
  </si>
  <si>
    <t>80145</t>
  </si>
  <si>
    <t>wykon. 41,23 %</t>
  </si>
  <si>
    <t>wykon. 26,75 %</t>
  </si>
  <si>
    <t>wykon. 48,91 %</t>
  </si>
  <si>
    <t>2320</t>
  </si>
  <si>
    <t>4048</t>
  </si>
  <si>
    <t>4049</t>
  </si>
  <si>
    <t>wykon. 39,91 %</t>
  </si>
  <si>
    <t>wykon. 53,26 %</t>
  </si>
  <si>
    <t>90005</t>
  </si>
  <si>
    <t>wykon. 51,47 %</t>
  </si>
  <si>
    <t>wykon. 39,70 %</t>
  </si>
  <si>
    <t>wykon. 32,99 %</t>
  </si>
  <si>
    <t>Wykon. 43,28 %</t>
  </si>
  <si>
    <t>za przył.kabl.przepomp.-kanaliz.w Krobii</t>
  </si>
  <si>
    <t xml:space="preserve">Zwalczanie chorób zakaźnych zwierząt oraz badania monitoringowe </t>
  </si>
  <si>
    <t xml:space="preserve">pozostałości chemicznych i biologicznych w tkankach zwierząt </t>
  </si>
  <si>
    <t>i produktach pochodzenia zwierzęcego</t>
  </si>
  <si>
    <t>wykon.  52,78 %</t>
  </si>
  <si>
    <t>zakupione od innych j.s.t. (MZK Toruń za m-c XII/08r. I I/09r.)</t>
  </si>
  <si>
    <t xml:space="preserve">zakup odzieży rob.i ekwiwalenty za pranie odzieży, zakup wody </t>
  </si>
  <si>
    <t xml:space="preserve">do picia </t>
  </si>
  <si>
    <t xml:space="preserve">tablice, progi zwalniające, znaki drogowe, paliwo do środków transport. </t>
  </si>
  <si>
    <t xml:space="preserve">i sprzętu </t>
  </si>
  <si>
    <t xml:space="preserve">materiały do remontu dróg, znaków drogowych, wiat przystankowych, </t>
  </si>
  <si>
    <t>transport materiałów do budowy i naprawy dróg, zimowe koszty</t>
  </si>
  <si>
    <t>usługa podnośnikiem koszowym</t>
  </si>
  <si>
    <t>utrzymania dróg, naprawa i konserwacja samochodów i sprzętu,</t>
  </si>
  <si>
    <t>opłaty na rzecz budżetów jst</t>
  </si>
  <si>
    <t>kary i odszkodowania wypł.na rzecz os.prawnych i innych jedn.organiz.</t>
  </si>
  <si>
    <t>wydatki na zakupy inwestycyjne - patrz: Finansowanie wyd.majątk.</t>
  </si>
  <si>
    <t xml:space="preserve">wydatki na zakupy inwestycyjne </t>
  </si>
  <si>
    <t xml:space="preserve">różne opłaty i składki </t>
  </si>
  <si>
    <t>wydatki na zakupy inwestycyjne</t>
  </si>
  <si>
    <t>zakup odzieży roboczej, wody</t>
  </si>
  <si>
    <t>zak. usług obejm.inwentar. lokali, projekty, opinie techn.,przeglądy</t>
  </si>
  <si>
    <t>kary i odszkodowania wypłacane na rzecz osób fizycznych</t>
  </si>
  <si>
    <t>zakup znaków sądowych na pozwy o zapłatę należn.czynszowych</t>
  </si>
  <si>
    <t>wydatki inwestycyjne</t>
  </si>
  <si>
    <t xml:space="preserve">oprac.opinii szacunk., ogł.pras., podział nieruch., </t>
  </si>
  <si>
    <t>opłaty za wypisy, wyrysy</t>
  </si>
  <si>
    <t>opłaty na rzecz budżetów jedn.sam.terytor.</t>
  </si>
  <si>
    <t>opłaty sądowe</t>
  </si>
  <si>
    <t>wyk.operatów szacunk., ogłoszenia prasowe</t>
  </si>
  <si>
    <t>zakup map topograficznych</t>
  </si>
  <si>
    <t>wpisy sądowe</t>
  </si>
  <si>
    <t>zakup art. spożywczych na sesje RG, kwiatów</t>
  </si>
  <si>
    <t>opłaty za udział w XXIII Zgrom.Ogóln. ZGW, ogłoszenie prasowe</t>
  </si>
  <si>
    <t xml:space="preserve">zakup usług obejmujących tłumaczenia </t>
  </si>
  <si>
    <t>zakup papieru do drukarek i kserokop., akumulatora, ładowarki</t>
  </si>
  <si>
    <t>zakup odzieży rob., wody</t>
  </si>
  <si>
    <t>zakup art.spoż., mat.biurowych, do wyk.tablic, śr.czystości, paliwa,</t>
  </si>
  <si>
    <t>kons.i naprawę urządz.elektrycznych, usługi kominiarskie</t>
  </si>
  <si>
    <t>Wybory do Parlamentu Europejskiego</t>
  </si>
  <si>
    <t>diety na wybory</t>
  </si>
  <si>
    <t>zakup mater.i wyposaż.na potrzeby wyborów</t>
  </si>
  <si>
    <t xml:space="preserve">wyk.tablic na wybory, pieczęcie dla obwod.komisji wyborcz., podłącz. </t>
  </si>
  <si>
    <t>linii telefon.do lokali wyborczych</t>
  </si>
  <si>
    <t>zwrot kosztów podróży służb.</t>
  </si>
  <si>
    <t>Komendy powiatowe Policji</t>
  </si>
  <si>
    <t>współfin.zakupu sztandaru dla Kom.Miejskiej Policji w Toruniu</t>
  </si>
  <si>
    <t xml:space="preserve">Komendy powiatowe Państwowej Straży Pożarnej </t>
  </si>
  <si>
    <t>dof.zakupu samoch. specjalnego dla Komendy Miejskiej PSP w Toruniu</t>
  </si>
  <si>
    <t>nagrody o charakt.szczeg.nie zalicz.do wynagrodzeń</t>
  </si>
  <si>
    <t>udział 5 drużyn OSP w powiatowych zawodach pożarniczych</t>
  </si>
  <si>
    <t>kary i odszkodowania wypł.na rzecz os.fiz.</t>
  </si>
  <si>
    <t>zakup samochodu ratow.-gaśn.dla OSP Złotoria</t>
  </si>
  <si>
    <t>Obrona cywilna</t>
  </si>
  <si>
    <t>nagrody na "Ogólnopolski Turniej Bezpieczeństwa o Ruchu Drogowym"</t>
  </si>
  <si>
    <t>śr.na Fund.Wsparcia Policji</t>
  </si>
  <si>
    <t>zakup oleju napędowego i gazu dla Post. Policji w Lubiczu</t>
  </si>
  <si>
    <t>zakup usług obejm.wykonanie ekspertyz, analiz i opinii</t>
  </si>
  <si>
    <t>koszty postępowania sądowego, opłata sądowa</t>
  </si>
  <si>
    <t>prowizja od kredytu BS Grębocin</t>
  </si>
  <si>
    <t>Różne rozliczenia finansowe</t>
  </si>
  <si>
    <t>i funkcjonariuszom</t>
  </si>
  <si>
    <t xml:space="preserve">wyd.osobowe niezaliczone do uposażeń wyplacane żołnierzom </t>
  </si>
  <si>
    <t>dodatki mieszkan., wiejskie, odzież ochronna, świadcz.rzeczowe bhp</t>
  </si>
  <si>
    <t xml:space="preserve">dodatki mieszkaniowe, wiejskie, świadczenia bhp, </t>
  </si>
  <si>
    <t>dotacja podm. dla Przedszkoli Niepubl."Słoneczko"w Grębocinie</t>
  </si>
  <si>
    <t>i "Tęczowa Kraina" w Lubiczu</t>
  </si>
  <si>
    <t>opł.za uczęszcz.dzieci z terenu Gminy Lubicz do przedszkoli innej gm.</t>
  </si>
  <si>
    <t xml:space="preserve">dod. mieszkaniowe, wiejskie, świadczenia bhp, </t>
  </si>
  <si>
    <t>zakup pomocy naukowych i książek</t>
  </si>
  <si>
    <t>zakup odzieży ochronnej dla opiekunek dzieci dow.do szkół</t>
  </si>
  <si>
    <t>za wydanie dow.rejestr i wymianę tablic rejestracyjnych</t>
  </si>
  <si>
    <t>Dnia Dziecka</t>
  </si>
  <si>
    <t xml:space="preserve">zorg.spektaklu dla dzieci na festyn w Lubiczu Górnym z okazji </t>
  </si>
  <si>
    <t>Komisje egzaminacyjne</t>
  </si>
  <si>
    <t>opieka doradców metodycznych</t>
  </si>
  <si>
    <t xml:space="preserve">zakup energii </t>
  </si>
  <si>
    <t>( TPD - Gminne Koło w Lubiczu  1.678,50 zł</t>
  </si>
  <si>
    <t>Polski Zw. Emerytów i Rencistów - Klub Seniora w Lubiczu  1.500 zł</t>
  </si>
  <si>
    <t>Stowarzyszenie na Rzecz Rozwoju Wsi "Rogowiacy"     450 zł</t>
  </si>
  <si>
    <t>Oddział Akcji Katolickiej w Gronowie  500 zł</t>
  </si>
  <si>
    <t>Oddział Akcji Katolickiej w Grębocinie  1.500 zł</t>
  </si>
  <si>
    <r>
      <t>rekreac.w św.środow.</t>
    </r>
    <r>
      <rPr>
        <sz val="8"/>
        <rFont val="Arial CE"/>
        <family val="0"/>
      </rPr>
      <t>)</t>
    </r>
  </si>
  <si>
    <t>zakup art.spoż.</t>
  </si>
  <si>
    <t>przewóz dzieci na zawody sportowe i basen</t>
  </si>
  <si>
    <t>opłata za wynajem basenu</t>
  </si>
  <si>
    <t>świadczenia zdrowotne dla mieszkańców Gminy Lubicz</t>
  </si>
  <si>
    <t xml:space="preserve">zakup książek </t>
  </si>
  <si>
    <t>koszty egzekucji komorniczej</t>
  </si>
  <si>
    <t>zakup akces.komputerowych</t>
  </si>
  <si>
    <t xml:space="preserve">wydatki na zakupy inwest. </t>
  </si>
  <si>
    <t>zakup akcesoriów komputer., w tym programów i licencji</t>
  </si>
  <si>
    <t>i "Aktywni i zintegrowani w Gminie Lubicz")</t>
  </si>
  <si>
    <t xml:space="preserve">Pozostała działalność (realizacja projektów: "Nauczyciel uczący się </t>
  </si>
  <si>
    <t>wkład własny do progr."Nauczyciel uczący się"</t>
  </si>
  <si>
    <t>dod. wynagrodzenie roczne (realiz.Progr.Oper.Kapit.Ludz.-wkł.krajowy)</t>
  </si>
  <si>
    <t>dod. wynagrodzenie roczne (realiz.Progr.Oper.Kapit.Ludz.-śr.EFS)</t>
  </si>
  <si>
    <t xml:space="preserve">zakup materiałów szkoleniowych i promocyjnych, biurowych, art..spoż. </t>
  </si>
  <si>
    <t xml:space="preserve">zestaw komputer., projektor, ekran projekcyjny, drukarkę laserową, </t>
  </si>
  <si>
    <t>aparat cyfrowy (POKL-śr.EFS)</t>
  </si>
  <si>
    <t>aparat cyfrowy (POKL-wkł.kraj.)</t>
  </si>
  <si>
    <t>zakup usług zdrowotnych (POKL-śr.EFS)</t>
  </si>
  <si>
    <t>zakup usług zdrowotnych (POKL-wkł.kraj.)</t>
  </si>
  <si>
    <t>obsługa proj. pod wzgl.pr.zam.publ., treningi i warszt. (POKL-wkł.kraj.)</t>
  </si>
  <si>
    <t>obsługa proj. pod wzgl.pr.zam.publ., treningi i warszt. (POKL-śr.EFS)</t>
  </si>
  <si>
    <t>świadcz. BHP, dod. mieszkaniowe, wiejskie</t>
  </si>
  <si>
    <r>
      <t>zakup materiałów i wyposażenia</t>
    </r>
    <r>
      <rPr>
        <sz val="8"/>
        <rFont val="Arial CE"/>
        <family val="0"/>
      </rPr>
      <t xml:space="preserve"> </t>
    </r>
  </si>
  <si>
    <t>zakup mat.papiern.do sprzętu drukarsk.i urządzeń kserograficznych</t>
  </si>
  <si>
    <t>zakup akces.komput.,w tym programów i licencji</t>
  </si>
  <si>
    <t xml:space="preserve">(dotacja dla TPD Zarząd Okręgowy Toruń  10.500 zł,  Stowarzyszenia  </t>
  </si>
  <si>
    <t>na Rzecz Przeciwdział.Wyklucz.Społeczn."Synergia"  1.500 zł)</t>
  </si>
  <si>
    <t>zakup nagród na gm.konkurs "Znam Toruń"</t>
  </si>
  <si>
    <t>zakup części do napr.ksera w św.świetl.-"Wioska internetowa"</t>
  </si>
  <si>
    <t>koszty zużycia energii elektr.w świetl.-"Wioska internetowa"</t>
  </si>
  <si>
    <t>elektr., montaż płytek podłogowych, modernizacja sieci wod.-kan.</t>
  </si>
  <si>
    <t>w świetlicy wiejskiej w Brzeźnie</t>
  </si>
  <si>
    <t>koszty energii elektr. świetlic wiejskich</t>
  </si>
  <si>
    <t xml:space="preserve">wywóz nieczystości płynnych </t>
  </si>
  <si>
    <t>nadzór inwestorski - remont świetlicy wiejskiej w Brzeźnie</t>
  </si>
  <si>
    <t>zakup mat. i wyposaż. - zakup śr.czystości, remont instalacji</t>
  </si>
  <si>
    <t>Ochrona powietrza atmosferycznego i klimatu</t>
  </si>
  <si>
    <t>wyd.osobowe niezalicz.do wynagrodzeń (org.robót publicznych)</t>
  </si>
  <si>
    <t xml:space="preserve">remont pomieszczeń użytkowychw Lub.Górnym i kominów w budynku </t>
  </si>
  <si>
    <t>użytkowym w Grębocinie</t>
  </si>
  <si>
    <t xml:space="preserve">wymiana drzwi wejściowych w lokalu użytkowym w Lubiczu Górnym </t>
  </si>
  <si>
    <t>opinia techn.i nadzór inwestorski dla bud. ul.Boczna 4 w Lub.Górnym</t>
  </si>
  <si>
    <t>opłaty na rzecz budżetu państwa</t>
  </si>
  <si>
    <t>kulturalnych, usługa gastronomiczna</t>
  </si>
  <si>
    <t>"SPRINT" Grębocin                                   5.500 zł</t>
  </si>
  <si>
    <t>UKS "Żak" w Gronowie                              5.596 zł</t>
  </si>
  <si>
    <t>zakup medali na potrzeby imprez sportowych</t>
  </si>
  <si>
    <t>przewóz uczniów na basen, za prow.zajęć sportowo-rekreacyjnych</t>
  </si>
  <si>
    <t>opł.za wynajem basenu</t>
  </si>
  <si>
    <t xml:space="preserve">wyd.osobowe niezalicz.do wynagrodzeń </t>
  </si>
  <si>
    <t>zakup mater.i wyposażenia</t>
  </si>
  <si>
    <t>zakup energii</t>
  </si>
  <si>
    <t>Obiekty sportowe (boisko Orlik Grębocin)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</si>
</sst>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7">
    <font>
      <sz val="10"/>
      <name val="Arial CE"/>
      <family val="0"/>
    </font>
    <font>
      <b/>
      <sz val="10"/>
      <name val="Arial CE"/>
      <family val="2"/>
    </font>
    <font>
      <b/>
      <sz val="10"/>
      <color indexed="10"/>
      <name val="Arial CE"/>
      <family val="0"/>
    </font>
    <font>
      <sz val="10"/>
      <color indexed="10"/>
      <name val="Arial CE"/>
      <family val="0"/>
    </font>
    <font>
      <b/>
      <i/>
      <sz val="10"/>
      <color indexed="10"/>
      <name val="Arial CE"/>
      <family val="0"/>
    </font>
    <font>
      <b/>
      <sz val="12"/>
      <name val="Arial CE"/>
      <family val="0"/>
    </font>
    <font>
      <sz val="12"/>
      <name val="Arial CE"/>
      <family val="2"/>
    </font>
    <font>
      <b/>
      <sz val="14"/>
      <name val="Arial CE"/>
      <family val="2"/>
    </font>
    <font>
      <b/>
      <sz val="10"/>
      <name val="Arial"/>
      <family val="0"/>
    </font>
    <font>
      <sz val="12"/>
      <color indexed="54"/>
      <name val="Arial CE"/>
      <family val="2"/>
    </font>
    <font>
      <b/>
      <sz val="10"/>
      <color indexed="54"/>
      <name val="Arial CE"/>
      <family val="2"/>
    </font>
    <font>
      <sz val="10"/>
      <color indexed="54"/>
      <name val="Arial CE"/>
      <family val="2"/>
    </font>
    <font>
      <u val="single"/>
      <sz val="10"/>
      <color indexed="10"/>
      <name val="Arial CE"/>
      <family val="0"/>
    </font>
    <font>
      <b/>
      <sz val="12"/>
      <color indexed="10"/>
      <name val="Arial CE"/>
      <family val="0"/>
    </font>
    <font>
      <b/>
      <i/>
      <sz val="10"/>
      <name val="Arial CE"/>
      <family val="0"/>
    </font>
    <font>
      <u val="single"/>
      <sz val="10"/>
      <name val="Arial CE"/>
      <family val="0"/>
    </font>
    <font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Font="1" applyBorder="1" applyAlignment="1">
      <alignment/>
    </xf>
    <xf numFmtId="49" fontId="0" fillId="0" borderId="0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3" fillId="0" borderId="2" xfId="0" applyNumberFormat="1" applyFont="1" applyBorder="1" applyAlignment="1">
      <alignment horizontal="right"/>
    </xf>
    <xf numFmtId="49" fontId="3" fillId="0" borderId="3" xfId="0" applyNumberFormat="1" applyFont="1" applyBorder="1" applyAlignment="1">
      <alignment horizontal="right"/>
    </xf>
    <xf numFmtId="49" fontId="3" fillId="0" borderId="4" xfId="0" applyNumberFormat="1" applyFont="1" applyBorder="1" applyAlignment="1">
      <alignment horizontal="right"/>
    </xf>
    <xf numFmtId="49" fontId="1" fillId="0" borderId="5" xfId="0" applyNumberFormat="1" applyFont="1" applyFill="1" applyBorder="1" applyAlignment="1">
      <alignment horizontal="right" vertical="center"/>
    </xf>
    <xf numFmtId="49" fontId="0" fillId="0" borderId="1" xfId="0" applyNumberFormat="1" applyFont="1" applyFill="1" applyBorder="1" applyAlignment="1">
      <alignment horizontal="right" vertical="center"/>
    </xf>
    <xf numFmtId="49" fontId="1" fillId="0" borderId="1" xfId="0" applyNumberFormat="1" applyFont="1" applyFill="1" applyBorder="1" applyAlignment="1">
      <alignment horizontal="right" vertical="center"/>
    </xf>
    <xf numFmtId="49" fontId="0" fillId="0" borderId="1" xfId="0" applyNumberFormat="1" applyFont="1" applyBorder="1" applyAlignment="1">
      <alignment horizontal="right"/>
    </xf>
    <xf numFmtId="49" fontId="5" fillId="0" borderId="0" xfId="0" applyNumberFormat="1" applyFont="1" applyAlignment="1">
      <alignment horizontal="left"/>
    </xf>
    <xf numFmtId="4" fontId="5" fillId="0" borderId="0" xfId="0" applyNumberFormat="1" applyFont="1" applyAlignment="1">
      <alignment horizontal="left"/>
    </xf>
    <xf numFmtId="4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49" fontId="7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49" fontId="5" fillId="2" borderId="5" xfId="0" applyNumberFormat="1" applyFont="1" applyFill="1" applyBorder="1" applyAlignment="1">
      <alignment horizontal="center"/>
    </xf>
    <xf numFmtId="49" fontId="7" fillId="2" borderId="5" xfId="0" applyNumberFormat="1" applyFont="1" applyFill="1" applyBorder="1" applyAlignment="1">
      <alignment horizontal="center"/>
    </xf>
    <xf numFmtId="4" fontId="5" fillId="2" borderId="5" xfId="0" applyNumberFormat="1" applyFont="1" applyFill="1" applyBorder="1" applyAlignment="1">
      <alignment horizontal="center"/>
    </xf>
    <xf numFmtId="4" fontId="5" fillId="2" borderId="5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right" vertical="center"/>
    </xf>
    <xf numFmtId="49" fontId="0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horizontal="right"/>
    </xf>
    <xf numFmtId="49" fontId="0" fillId="0" borderId="5" xfId="0" applyNumberFormat="1" applyFont="1" applyFill="1" applyBorder="1" applyAlignment="1">
      <alignment horizontal="right" vertical="center"/>
    </xf>
    <xf numFmtId="49" fontId="0" fillId="2" borderId="6" xfId="0" applyNumberFormat="1" applyFont="1" applyFill="1" applyBorder="1" applyAlignment="1">
      <alignment horizontal="right"/>
    </xf>
    <xf numFmtId="49" fontId="1" fillId="2" borderId="7" xfId="0" applyNumberFormat="1" applyFont="1" applyFill="1" applyBorder="1" applyAlignment="1">
      <alignment horizontal="center"/>
    </xf>
    <xf numFmtId="4" fontId="9" fillId="0" borderId="0" xfId="0" applyNumberFormat="1" applyFont="1" applyAlignment="1">
      <alignment horizontal="left"/>
    </xf>
    <xf numFmtId="4" fontId="10" fillId="0" borderId="0" xfId="0" applyNumberFormat="1" applyFont="1" applyFill="1" applyBorder="1" applyAlignment="1">
      <alignment horizontal="left" indent="1"/>
    </xf>
    <xf numFmtId="4" fontId="11" fillId="0" borderId="0" xfId="0" applyNumberFormat="1" applyFont="1" applyBorder="1" applyAlignment="1">
      <alignment/>
    </xf>
    <xf numFmtId="4" fontId="11" fillId="0" borderId="0" xfId="0" applyNumberFormat="1" applyFont="1" applyAlignment="1">
      <alignment/>
    </xf>
    <xf numFmtId="4" fontId="3" fillId="0" borderId="1" xfId="0" applyNumberFormat="1" applyFont="1" applyFill="1" applyBorder="1" applyAlignment="1">
      <alignment horizontal="left" vertical="center"/>
    </xf>
    <xf numFmtId="4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4" fontId="3" fillId="0" borderId="1" xfId="0" applyNumberFormat="1" applyFont="1" applyFill="1" applyBorder="1" applyAlignment="1">
      <alignment/>
    </xf>
    <xf numFmtId="0" fontId="12" fillId="0" borderId="1" xfId="0" applyFont="1" applyBorder="1" applyAlignment="1">
      <alignment/>
    </xf>
    <xf numFmtId="4" fontId="4" fillId="0" borderId="4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49" fontId="3" fillId="0" borderId="4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4" fontId="3" fillId="0" borderId="4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4" fontId="2" fillId="0" borderId="1" xfId="0" applyNumberFormat="1" applyFont="1" applyFill="1" applyBorder="1" applyAlignment="1">
      <alignment/>
    </xf>
    <xf numFmtId="49" fontId="0" fillId="0" borderId="1" xfId="0" applyNumberFormat="1" applyFont="1" applyFill="1" applyBorder="1" applyAlignment="1">
      <alignment horizontal="right" vertical="center"/>
    </xf>
    <xf numFmtId="49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49" fontId="0" fillId="0" borderId="5" xfId="0" applyNumberFormat="1" applyFont="1" applyBorder="1" applyAlignment="1">
      <alignment horizontal="right"/>
    </xf>
    <xf numFmtId="49" fontId="0" fillId="0" borderId="4" xfId="0" applyNumberFormat="1" applyFont="1" applyBorder="1" applyAlignment="1">
      <alignment horizontal="right"/>
    </xf>
    <xf numFmtId="49" fontId="0" fillId="0" borderId="4" xfId="0" applyNumberFormat="1" applyFont="1" applyBorder="1" applyAlignment="1">
      <alignment horizontal="right"/>
    </xf>
    <xf numFmtId="49" fontId="0" fillId="0" borderId="5" xfId="0" applyNumberFormat="1" applyFont="1" applyFill="1" applyBorder="1" applyAlignment="1">
      <alignment horizontal="right"/>
    </xf>
    <xf numFmtId="49" fontId="0" fillId="0" borderId="4" xfId="0" applyNumberFormat="1" applyFont="1" applyFill="1" applyBorder="1" applyAlignment="1">
      <alignment horizontal="right"/>
    </xf>
    <xf numFmtId="49" fontId="0" fillId="0" borderId="1" xfId="0" applyNumberFormat="1" applyFont="1" applyBorder="1" applyAlignment="1">
      <alignment horizontal="right"/>
    </xf>
    <xf numFmtId="49" fontId="0" fillId="0" borderId="8" xfId="0" applyNumberFormat="1" applyFont="1" applyBorder="1" applyAlignment="1">
      <alignment horizontal="right"/>
    </xf>
    <xf numFmtId="49" fontId="0" fillId="0" borderId="1" xfId="0" applyNumberFormat="1" applyFont="1" applyFill="1" applyBorder="1" applyAlignment="1">
      <alignment horizontal="right"/>
    </xf>
    <xf numFmtId="49" fontId="0" fillId="0" borderId="4" xfId="0" applyNumberFormat="1" applyFont="1" applyBorder="1" applyAlignment="1">
      <alignment horizontal="right"/>
    </xf>
    <xf numFmtId="49" fontId="0" fillId="0" borderId="1" xfId="0" applyNumberFormat="1" applyFont="1" applyBorder="1" applyAlignment="1">
      <alignment horizontal="right"/>
    </xf>
    <xf numFmtId="49" fontId="0" fillId="0" borderId="4" xfId="0" applyNumberFormat="1" applyFont="1" applyBorder="1" applyAlignment="1">
      <alignment horizontal="right"/>
    </xf>
    <xf numFmtId="49" fontId="0" fillId="0" borderId="1" xfId="0" applyNumberFormat="1" applyFont="1" applyFill="1" applyBorder="1" applyAlignment="1">
      <alignment/>
    </xf>
    <xf numFmtId="49" fontId="0" fillId="0" borderId="4" xfId="0" applyNumberFormat="1" applyFont="1" applyFill="1" applyBorder="1" applyAlignment="1">
      <alignment horizontal="right"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right"/>
    </xf>
    <xf numFmtId="49" fontId="1" fillId="2" borderId="9" xfId="0" applyNumberFormat="1" applyFont="1" applyFill="1" applyBorder="1" applyAlignment="1">
      <alignment horizontal="center"/>
    </xf>
    <xf numFmtId="49" fontId="0" fillId="2" borderId="8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49" fontId="5" fillId="2" borderId="8" xfId="0" applyNumberFormat="1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right" vertical="center"/>
    </xf>
    <xf numFmtId="49" fontId="0" fillId="0" borderId="4" xfId="0" applyNumberFormat="1" applyFont="1" applyFill="1" applyBorder="1" applyAlignment="1">
      <alignment horizontal="right" vertical="center"/>
    </xf>
    <xf numFmtId="49" fontId="0" fillId="0" borderId="4" xfId="0" applyNumberFormat="1" applyFont="1" applyFill="1" applyBorder="1" applyAlignment="1">
      <alignment horizontal="right" vertical="center"/>
    </xf>
    <xf numFmtId="49" fontId="3" fillId="0" borderId="4" xfId="0" applyNumberFormat="1" applyFont="1" applyFill="1" applyBorder="1" applyAlignment="1">
      <alignment horizontal="right" vertical="center"/>
    </xf>
    <xf numFmtId="49" fontId="0" fillId="0" borderId="4" xfId="0" applyNumberFormat="1" applyFont="1" applyFill="1" applyBorder="1" applyAlignment="1">
      <alignment horizontal="right" vertical="center"/>
    </xf>
    <xf numFmtId="49" fontId="1" fillId="0" borderId="8" xfId="0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 horizontal="right"/>
    </xf>
    <xf numFmtId="49" fontId="1" fillId="0" borderId="4" xfId="0" applyNumberFormat="1" applyFont="1" applyFill="1" applyBorder="1" applyAlignment="1">
      <alignment horizontal="center"/>
    </xf>
    <xf numFmtId="49" fontId="0" fillId="0" borderId="4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49" fontId="0" fillId="0" borderId="4" xfId="0" applyNumberFormat="1" applyFont="1" applyFill="1" applyBorder="1" applyAlignment="1">
      <alignment horizontal="center"/>
    </xf>
    <xf numFmtId="49" fontId="3" fillId="2" borderId="13" xfId="0" applyNumberFormat="1" applyFont="1" applyFill="1" applyBorder="1" applyAlignment="1">
      <alignment/>
    </xf>
    <xf numFmtId="49" fontId="0" fillId="2" borderId="13" xfId="0" applyNumberFormat="1" applyFont="1" applyFill="1" applyBorder="1" applyAlignment="1">
      <alignment/>
    </xf>
    <xf numFmtId="49" fontId="0" fillId="2" borderId="13" xfId="0" applyNumberFormat="1" applyFont="1" applyFill="1" applyBorder="1" applyAlignment="1">
      <alignment/>
    </xf>
    <xf numFmtId="49" fontId="0" fillId="0" borderId="5" xfId="0" applyNumberFormat="1" applyFont="1" applyFill="1" applyBorder="1" applyAlignment="1">
      <alignment/>
    </xf>
    <xf numFmtId="49" fontId="3" fillId="0" borderId="1" xfId="0" applyNumberFormat="1" applyFont="1" applyFill="1" applyBorder="1" applyAlignment="1">
      <alignment/>
    </xf>
    <xf numFmtId="49" fontId="3" fillId="2" borderId="5" xfId="0" applyNumberFormat="1" applyFont="1" applyFill="1" applyBorder="1" applyAlignment="1">
      <alignment/>
    </xf>
    <xf numFmtId="49" fontId="2" fillId="0" borderId="14" xfId="0" applyNumberFormat="1" applyFont="1" applyBorder="1" applyAlignment="1">
      <alignment horizontal="right"/>
    </xf>
    <xf numFmtId="4" fontId="13" fillId="0" borderId="5" xfId="0" applyNumberFormat="1" applyFont="1" applyFill="1" applyBorder="1" applyAlignment="1">
      <alignment horizontal="right" vertical="center"/>
    </xf>
    <xf numFmtId="4" fontId="13" fillId="0" borderId="15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center"/>
    </xf>
    <xf numFmtId="4" fontId="3" fillId="0" borderId="2" xfId="0" applyNumberFormat="1" applyFont="1" applyFill="1" applyBorder="1" applyAlignment="1">
      <alignment horizontal="right" vertical="center"/>
    </xf>
    <xf numFmtId="4" fontId="2" fillId="0" borderId="4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 horizontal="right" vertical="center"/>
    </xf>
    <xf numFmtId="4" fontId="0" fillId="0" borderId="2" xfId="0" applyNumberFormat="1" applyFont="1" applyFill="1" applyBorder="1" applyAlignment="1">
      <alignment horizontal="right" vertical="center"/>
    </xf>
    <xf numFmtId="4" fontId="14" fillId="0" borderId="1" xfId="0" applyNumberFormat="1" applyFont="1" applyFill="1" applyBorder="1" applyAlignment="1">
      <alignment horizontal="right" vertical="center"/>
    </xf>
    <xf numFmtId="4" fontId="14" fillId="0" borderId="2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/>
    </xf>
    <xf numFmtId="4" fontId="5" fillId="0" borderId="2" xfId="0" applyNumberFormat="1" applyFont="1" applyFill="1" applyBorder="1" applyAlignment="1">
      <alignment horizontal="right" vertical="center"/>
    </xf>
    <xf numFmtId="4" fontId="0" fillId="0" borderId="1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4" fontId="14" fillId="0" borderId="1" xfId="0" applyNumberFormat="1" applyFont="1" applyBorder="1" applyAlignment="1">
      <alignment horizontal="right"/>
    </xf>
    <xf numFmtId="4" fontId="14" fillId="0" borderId="2" xfId="0" applyNumberFormat="1" applyFont="1" applyBorder="1" applyAlignment="1">
      <alignment horizontal="right"/>
    </xf>
    <xf numFmtId="49" fontId="0" fillId="0" borderId="4" xfId="0" applyNumberFormat="1" applyFont="1" applyBorder="1" applyAlignment="1">
      <alignment horizontal="right"/>
    </xf>
    <xf numFmtId="49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4" fontId="1" fillId="2" borderId="6" xfId="0" applyNumberFormat="1" applyFont="1" applyFill="1" applyBorder="1" applyAlignment="1">
      <alignment horizontal="right"/>
    </xf>
    <xf numFmtId="4" fontId="1" fillId="2" borderId="13" xfId="0" applyNumberFormat="1" applyFont="1" applyFill="1" applyBorder="1" applyAlignment="1">
      <alignment/>
    </xf>
    <xf numFmtId="4" fontId="14" fillId="0" borderId="4" xfId="0" applyNumberFormat="1" applyFont="1" applyBorder="1" applyAlignment="1">
      <alignment horizontal="right"/>
    </xf>
    <xf numFmtId="4" fontId="14" fillId="0" borderId="0" xfId="0" applyNumberFormat="1" applyFont="1" applyBorder="1" applyAlignment="1">
      <alignment horizontal="right"/>
    </xf>
    <xf numFmtId="4" fontId="0" fillId="0" borderId="2" xfId="0" applyNumberFormat="1" applyFont="1" applyFill="1" applyBorder="1" applyAlignment="1">
      <alignment horizontal="right"/>
    </xf>
    <xf numFmtId="4" fontId="0" fillId="0" borderId="4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1" fillId="2" borderId="7" xfId="0" applyNumberFormat="1" applyFont="1" applyFill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49" fontId="0" fillId="0" borderId="3" xfId="0" applyNumberFormat="1" applyFont="1" applyBorder="1" applyAlignment="1">
      <alignment horizontal="right"/>
    </xf>
    <xf numFmtId="4" fontId="1" fillId="0" borderId="4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4" fontId="0" fillId="0" borderId="4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4" fontId="14" fillId="0" borderId="4" xfId="0" applyNumberFormat="1" applyFont="1" applyFill="1" applyBorder="1" applyAlignment="1">
      <alignment horizontal="right"/>
    </xf>
    <xf numFmtId="4" fontId="0" fillId="0" borderId="4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4" fontId="0" fillId="0" borderId="4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1" fillId="2" borderId="8" xfId="0" applyNumberFormat="1" applyFont="1" applyFill="1" applyBorder="1" applyAlignment="1">
      <alignment horizontal="right"/>
    </xf>
    <xf numFmtId="4" fontId="1" fillId="2" borderId="5" xfId="0" applyNumberFormat="1" applyFont="1" applyFill="1" applyBorder="1" applyAlignment="1">
      <alignment/>
    </xf>
    <xf numFmtId="4" fontId="1" fillId="0" borderId="11" xfId="0" applyNumberFormat="1" applyFont="1" applyBorder="1" applyAlignment="1">
      <alignment horizontal="right"/>
    </xf>
    <xf numFmtId="10" fontId="1" fillId="0" borderId="16" xfId="0" applyNumberFormat="1" applyFont="1" applyBorder="1" applyAlignment="1">
      <alignment horizontal="left"/>
    </xf>
    <xf numFmtId="4" fontId="0" fillId="0" borderId="5" xfId="0" applyNumberFormat="1" applyFont="1" applyFill="1" applyBorder="1" applyAlignment="1">
      <alignment horizontal="left" vertical="center"/>
    </xf>
    <xf numFmtId="4" fontId="15" fillId="0" borderId="1" xfId="0" applyNumberFormat="1" applyFont="1" applyFill="1" applyBorder="1" applyAlignment="1">
      <alignment horizontal="left" vertical="center"/>
    </xf>
    <xf numFmtId="4" fontId="0" fillId="0" borderId="1" xfId="0" applyNumberFormat="1" applyFont="1" applyFill="1" applyBorder="1" applyAlignment="1">
      <alignment horizontal="left" vertical="center"/>
    </xf>
    <xf numFmtId="4" fontId="0" fillId="0" borderId="1" xfId="0" applyNumberFormat="1" applyFont="1" applyBorder="1" applyAlignment="1">
      <alignment/>
    </xf>
    <xf numFmtId="4" fontId="15" fillId="0" borderId="1" xfId="0" applyNumberFormat="1" applyFont="1" applyFill="1" applyBorder="1" applyAlignment="1">
      <alignment/>
    </xf>
    <xf numFmtId="0" fontId="15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4" fontId="15" fillId="0" borderId="1" xfId="0" applyNumberFormat="1" applyFont="1" applyBorder="1" applyAlignment="1">
      <alignment/>
    </xf>
    <xf numFmtId="0" fontId="15" fillId="0" borderId="1" xfId="0" applyFont="1" applyFill="1" applyBorder="1" applyAlignment="1">
      <alignment/>
    </xf>
    <xf numFmtId="4" fontId="0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left"/>
    </xf>
    <xf numFmtId="4" fontId="0" fillId="0" borderId="4" xfId="0" applyNumberFormat="1" applyFont="1" applyBorder="1" applyAlignment="1">
      <alignment/>
    </xf>
    <xf numFmtId="0" fontId="0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9"/>
  <sheetViews>
    <sheetView tabSelected="1" workbookViewId="0" topLeftCell="A709">
      <selection activeCell="H732" sqref="H732"/>
    </sheetView>
  </sheetViews>
  <sheetFormatPr defaultColWidth="9.00390625" defaultRowHeight="12.75"/>
  <cols>
    <col min="1" max="1" width="5.125" style="3" customWidth="1"/>
    <col min="2" max="2" width="8.875" style="3" customWidth="1"/>
    <col min="3" max="3" width="6.25390625" style="3" customWidth="1"/>
    <col min="4" max="4" width="12.75390625" style="4" customWidth="1"/>
    <col min="5" max="5" width="12.375" style="4" customWidth="1"/>
    <col min="6" max="6" width="58.75390625" style="46" customWidth="1"/>
    <col min="7" max="7" width="9.125" style="1" customWidth="1"/>
  </cols>
  <sheetData>
    <row r="1" spans="1:7" ht="15.75">
      <c r="A1" s="21" t="s">
        <v>164</v>
      </c>
      <c r="B1" s="21"/>
      <c r="C1" s="21"/>
      <c r="D1" s="22"/>
      <c r="E1" s="23"/>
      <c r="F1" s="43"/>
      <c r="G1"/>
    </row>
    <row r="2" spans="1:7" ht="15.75">
      <c r="A2" s="21" t="s">
        <v>165</v>
      </c>
      <c r="B2" s="21"/>
      <c r="C2" s="21"/>
      <c r="D2" s="23"/>
      <c r="E2" s="24"/>
      <c r="F2" s="43"/>
      <c r="G2"/>
    </row>
    <row r="3" spans="1:7" ht="12.75" customHeight="1">
      <c r="A3" s="25"/>
      <c r="B3" s="25"/>
      <c r="C3" s="25"/>
      <c r="D3" s="26"/>
      <c r="E3" s="27"/>
      <c r="F3" s="44"/>
      <c r="G3"/>
    </row>
    <row r="4" spans="1:7" ht="15.75" customHeight="1">
      <c r="A4" s="28"/>
      <c r="B4" s="83"/>
      <c r="C4" s="29"/>
      <c r="D4" s="30" t="s">
        <v>2</v>
      </c>
      <c r="E4" s="31" t="s">
        <v>111</v>
      </c>
      <c r="F4" s="30" t="s">
        <v>110</v>
      </c>
      <c r="G4"/>
    </row>
    <row r="5" spans="1:7" s="2" customFormat="1" ht="11.25" customHeight="1">
      <c r="A5" s="32" t="s">
        <v>0</v>
      </c>
      <c r="B5" s="84" t="s">
        <v>1</v>
      </c>
      <c r="C5" s="33" t="s">
        <v>113</v>
      </c>
      <c r="D5" s="34" t="s">
        <v>112</v>
      </c>
      <c r="E5" s="35" t="s">
        <v>112</v>
      </c>
      <c r="F5" s="34"/>
      <c r="G5"/>
    </row>
    <row r="6" spans="1:7" s="2" customFormat="1" ht="15.75">
      <c r="A6" s="40" t="s">
        <v>3</v>
      </c>
      <c r="B6" s="85"/>
      <c r="C6" s="17"/>
      <c r="D6" s="103"/>
      <c r="E6" s="104"/>
      <c r="F6" s="148" t="s">
        <v>114</v>
      </c>
      <c r="G6"/>
    </row>
    <row r="7" spans="1:7" s="2" customFormat="1" ht="12.75">
      <c r="A7" s="18"/>
      <c r="B7" s="86" t="s">
        <v>224</v>
      </c>
      <c r="C7" s="18"/>
      <c r="D7" s="105"/>
      <c r="E7" s="106"/>
      <c r="F7" s="149" t="s">
        <v>239</v>
      </c>
      <c r="G7"/>
    </row>
    <row r="8" spans="1:7" s="2" customFormat="1" ht="12.75">
      <c r="A8" s="60"/>
      <c r="B8" s="87"/>
      <c r="C8" s="60" t="s">
        <v>24</v>
      </c>
      <c r="D8" s="109">
        <v>2000</v>
      </c>
      <c r="E8" s="110">
        <v>0</v>
      </c>
      <c r="F8" s="150" t="s">
        <v>168</v>
      </c>
      <c r="G8"/>
    </row>
    <row r="9" spans="1:7" s="2" customFormat="1" ht="12.75">
      <c r="A9" s="36"/>
      <c r="B9" s="88"/>
      <c r="C9" s="37" t="s">
        <v>5</v>
      </c>
      <c r="D9" s="109">
        <v>2000</v>
      </c>
      <c r="E9" s="110">
        <v>0</v>
      </c>
      <c r="F9" s="150" t="s">
        <v>193</v>
      </c>
      <c r="G9"/>
    </row>
    <row r="10" spans="1:7" s="2" customFormat="1" ht="12.75">
      <c r="A10" s="36"/>
      <c r="B10" s="88"/>
      <c r="C10" s="36"/>
      <c r="D10" s="111">
        <f>SUM(D8:D9)</f>
        <v>4000</v>
      </c>
      <c r="E10" s="111">
        <f>SUM(E8:E9)</f>
        <v>0</v>
      </c>
      <c r="F10" s="47"/>
      <c r="G10"/>
    </row>
    <row r="11" spans="1:7" s="2" customFormat="1" ht="12.75">
      <c r="A11" s="36"/>
      <c r="B11" s="88"/>
      <c r="C11" s="36"/>
      <c r="D11" s="111"/>
      <c r="E11" s="112"/>
      <c r="F11" s="47"/>
      <c r="G11"/>
    </row>
    <row r="12" spans="1:7" s="2" customFormat="1" ht="15.75">
      <c r="A12" s="36"/>
      <c r="B12" s="89" t="s">
        <v>4</v>
      </c>
      <c r="C12" s="19"/>
      <c r="D12" s="113"/>
      <c r="E12" s="114"/>
      <c r="F12" s="149" t="s">
        <v>117</v>
      </c>
      <c r="G12"/>
    </row>
    <row r="13" spans="1:7" ht="14.25" customHeight="1">
      <c r="A13" s="12"/>
      <c r="B13" s="65"/>
      <c r="C13" s="20" t="s">
        <v>5</v>
      </c>
      <c r="D13" s="115">
        <v>2266</v>
      </c>
      <c r="E13" s="116">
        <v>2266</v>
      </c>
      <c r="F13" s="151" t="s">
        <v>240</v>
      </c>
      <c r="G13"/>
    </row>
    <row r="14" spans="1:6" ht="13.5" customHeight="1">
      <c r="A14" s="12"/>
      <c r="B14" s="16"/>
      <c r="C14" s="20" t="s">
        <v>225</v>
      </c>
      <c r="D14" s="117">
        <v>3441</v>
      </c>
      <c r="E14" s="118">
        <v>3440.16</v>
      </c>
      <c r="F14" s="62" t="s">
        <v>241</v>
      </c>
    </row>
    <row r="15" spans="1:6" ht="13.5" customHeight="1">
      <c r="A15" s="12"/>
      <c r="B15" s="16"/>
      <c r="C15" s="20" t="s">
        <v>8</v>
      </c>
      <c r="D15" s="117">
        <v>1450</v>
      </c>
      <c r="E15" s="118">
        <v>1447.31</v>
      </c>
      <c r="F15" s="62" t="s">
        <v>482</v>
      </c>
    </row>
    <row r="16" spans="1:6" ht="12.75" customHeight="1">
      <c r="A16" s="12"/>
      <c r="B16" s="16"/>
      <c r="C16" s="12"/>
      <c r="D16" s="119">
        <f>SUM(D13:D15)</f>
        <v>7157</v>
      </c>
      <c r="E16" s="119">
        <f>SUM(E13:E15)</f>
        <v>7153.469999999999</v>
      </c>
      <c r="F16" s="50"/>
    </row>
    <row r="17" spans="1:6" ht="12.75" customHeight="1">
      <c r="A17" s="12"/>
      <c r="B17" s="16"/>
      <c r="C17" s="12"/>
      <c r="D17" s="38"/>
      <c r="E17" s="39"/>
      <c r="F17" s="50"/>
    </row>
    <row r="18" spans="1:6" ht="12.75" customHeight="1">
      <c r="A18" s="12"/>
      <c r="B18" s="64" t="s">
        <v>449</v>
      </c>
      <c r="C18" s="20"/>
      <c r="D18" s="119"/>
      <c r="E18" s="120"/>
      <c r="F18" s="152" t="s">
        <v>483</v>
      </c>
    </row>
    <row r="19" spans="1:6" ht="12.75" customHeight="1">
      <c r="A19" s="12"/>
      <c r="B19" s="64"/>
      <c r="C19" s="20"/>
      <c r="D19" s="119"/>
      <c r="E19" s="120"/>
      <c r="F19" s="152" t="s">
        <v>484</v>
      </c>
    </row>
    <row r="20" spans="1:6" ht="12.75" customHeight="1">
      <c r="A20" s="12"/>
      <c r="B20" s="64"/>
      <c r="C20" s="20"/>
      <c r="D20" s="119"/>
      <c r="E20" s="120"/>
      <c r="F20" s="152" t="s">
        <v>485</v>
      </c>
    </row>
    <row r="21" spans="1:6" ht="12.75" customHeight="1">
      <c r="A21" s="12"/>
      <c r="B21" s="121"/>
      <c r="C21" s="122" t="s">
        <v>5</v>
      </c>
      <c r="D21" s="123">
        <v>3000</v>
      </c>
      <c r="E21" s="124">
        <v>0</v>
      </c>
      <c r="F21" s="150" t="s">
        <v>193</v>
      </c>
    </row>
    <row r="22" spans="1:6" ht="12.75" customHeight="1">
      <c r="A22" s="12"/>
      <c r="B22" s="121"/>
      <c r="C22" s="122"/>
      <c r="D22" s="119">
        <f>SUM(D21)</f>
        <v>3000</v>
      </c>
      <c r="E22" s="119">
        <f>SUM(E21)</f>
        <v>0</v>
      </c>
      <c r="F22" s="50"/>
    </row>
    <row r="23" spans="1:6" ht="12.75" customHeight="1">
      <c r="A23" s="12"/>
      <c r="B23" s="16"/>
      <c r="C23" s="12"/>
      <c r="D23" s="38"/>
      <c r="E23" s="39"/>
      <c r="F23" s="50"/>
    </row>
    <row r="24" spans="1:6" ht="12.75" customHeight="1">
      <c r="A24" s="12"/>
      <c r="B24" s="64" t="s">
        <v>9</v>
      </c>
      <c r="C24" s="20"/>
      <c r="D24" s="13"/>
      <c r="E24" s="14"/>
      <c r="F24" s="153" t="s">
        <v>118</v>
      </c>
    </row>
    <row r="25" spans="1:6" ht="12.75" customHeight="1">
      <c r="A25" s="12"/>
      <c r="B25" s="65"/>
      <c r="C25" s="61" t="s">
        <v>10</v>
      </c>
      <c r="D25" s="117">
        <v>9000</v>
      </c>
      <c r="E25" s="118">
        <v>3277.81</v>
      </c>
      <c r="F25" s="154" t="s">
        <v>350</v>
      </c>
    </row>
    <row r="26" spans="1:6" ht="12.75" customHeight="1">
      <c r="A26" s="12"/>
      <c r="B26" s="16"/>
      <c r="C26" s="12"/>
      <c r="D26" s="119">
        <f>SUM(D25)</f>
        <v>9000</v>
      </c>
      <c r="E26" s="119">
        <f>SUM(E25)</f>
        <v>3277.81</v>
      </c>
      <c r="F26" s="49"/>
    </row>
    <row r="27" spans="1:6" ht="12.75" customHeight="1">
      <c r="A27" s="12"/>
      <c r="B27" s="16"/>
      <c r="C27" s="12"/>
      <c r="D27" s="38"/>
      <c r="E27" s="39"/>
      <c r="F27" s="49"/>
    </row>
    <row r="28" spans="1:6" ht="12.75" customHeight="1">
      <c r="A28" s="12"/>
      <c r="B28" s="64" t="s">
        <v>324</v>
      </c>
      <c r="C28" s="20"/>
      <c r="D28" s="38"/>
      <c r="E28" s="39"/>
      <c r="F28" s="153" t="s">
        <v>325</v>
      </c>
    </row>
    <row r="29" spans="1:6" ht="12.75" customHeight="1">
      <c r="A29" s="12"/>
      <c r="B29" s="65"/>
      <c r="C29" s="61" t="s">
        <v>8</v>
      </c>
      <c r="D29" s="117">
        <v>425000</v>
      </c>
      <c r="E29" s="118">
        <v>15860</v>
      </c>
      <c r="F29" s="154" t="s">
        <v>436</v>
      </c>
    </row>
    <row r="30" spans="1:6" ht="12.75" customHeight="1">
      <c r="A30" s="12"/>
      <c r="B30" s="65"/>
      <c r="C30" s="61"/>
      <c r="D30" s="119">
        <f>SUM(D29)</f>
        <v>425000</v>
      </c>
      <c r="E30" s="119">
        <f>SUM(E29)</f>
        <v>15860</v>
      </c>
      <c r="F30" s="49"/>
    </row>
    <row r="31" spans="1:6" ht="12.75" customHeight="1">
      <c r="A31" s="12"/>
      <c r="B31" s="16"/>
      <c r="C31" s="12"/>
      <c r="D31" s="38"/>
      <c r="E31" s="39"/>
      <c r="F31" s="49"/>
    </row>
    <row r="32" spans="1:6" ht="12.75" customHeight="1">
      <c r="A32" s="12"/>
      <c r="B32" s="64" t="s">
        <v>11</v>
      </c>
      <c r="C32" s="20"/>
      <c r="D32" s="13"/>
      <c r="E32" s="14"/>
      <c r="F32" s="153" t="s">
        <v>124</v>
      </c>
    </row>
    <row r="33" spans="1:6" ht="12.75" customHeight="1">
      <c r="A33" s="12"/>
      <c r="B33" s="65"/>
      <c r="C33" s="61" t="s">
        <v>24</v>
      </c>
      <c r="D33" s="117">
        <v>500</v>
      </c>
      <c r="E33" s="118">
        <v>0</v>
      </c>
      <c r="F33" s="150" t="s">
        <v>168</v>
      </c>
    </row>
    <row r="34" spans="1:6" ht="12.75" customHeight="1">
      <c r="A34" s="12"/>
      <c r="B34" s="65"/>
      <c r="C34" s="61" t="s">
        <v>5</v>
      </c>
      <c r="D34" s="117">
        <v>5171</v>
      </c>
      <c r="E34" s="118">
        <v>2186.27</v>
      </c>
      <c r="F34" s="151" t="s">
        <v>437</v>
      </c>
    </row>
    <row r="35" spans="1:6" ht="12.75" customHeight="1">
      <c r="A35" s="12"/>
      <c r="B35" s="65"/>
      <c r="C35" s="61" t="s">
        <v>6</v>
      </c>
      <c r="D35" s="117">
        <v>109314</v>
      </c>
      <c r="E35" s="118">
        <v>109313.86</v>
      </c>
      <c r="F35" s="151" t="s">
        <v>438</v>
      </c>
    </row>
    <row r="36" spans="1:6" ht="12.75" customHeight="1">
      <c r="A36" s="12"/>
      <c r="B36" s="16"/>
      <c r="C36" s="12"/>
      <c r="D36" s="119">
        <f>SUM(D33:D35)</f>
        <v>114985</v>
      </c>
      <c r="E36" s="119">
        <f>SUM(E33:E35)</f>
        <v>111500.13</v>
      </c>
      <c r="F36" s="48"/>
    </row>
    <row r="37" spans="1:6" ht="12.75" customHeight="1">
      <c r="A37" s="96"/>
      <c r="B37" s="42" t="s">
        <v>115</v>
      </c>
      <c r="C37" s="41"/>
      <c r="D37" s="125">
        <f>SUM(D10+D16+D22+D26+D30+D36)</f>
        <v>563142</v>
      </c>
      <c r="E37" s="125">
        <f>SUM(E10+E16+E26+E30+E36)</f>
        <v>137791.41</v>
      </c>
      <c r="F37" s="126" t="s">
        <v>450</v>
      </c>
    </row>
    <row r="38" spans="1:6" ht="12.75" customHeight="1">
      <c r="A38" s="63" t="s">
        <v>12</v>
      </c>
      <c r="B38" s="69"/>
      <c r="C38" s="64"/>
      <c r="D38" s="13"/>
      <c r="E38" s="14"/>
      <c r="F38" s="155" t="s">
        <v>119</v>
      </c>
    </row>
    <row r="39" spans="1:6" ht="12.75" customHeight="1">
      <c r="A39" s="20"/>
      <c r="B39" s="64"/>
      <c r="C39" s="64"/>
      <c r="D39" s="13"/>
      <c r="E39" s="14"/>
      <c r="F39" s="62" t="s">
        <v>166</v>
      </c>
    </row>
    <row r="40" spans="1:6" ht="12.75" customHeight="1">
      <c r="A40" s="20"/>
      <c r="B40" s="64" t="s">
        <v>13</v>
      </c>
      <c r="C40" s="64"/>
      <c r="D40" s="13"/>
      <c r="E40" s="14"/>
      <c r="F40" s="153" t="s">
        <v>120</v>
      </c>
    </row>
    <row r="41" spans="1:6" ht="12.75" customHeight="1">
      <c r="A41" s="61"/>
      <c r="B41" s="65"/>
      <c r="C41" s="65" t="s">
        <v>5</v>
      </c>
      <c r="D41" s="117">
        <v>151375</v>
      </c>
      <c r="E41" s="118">
        <v>79900</v>
      </c>
      <c r="F41" s="154" t="s">
        <v>439</v>
      </c>
    </row>
    <row r="42" spans="1:6" ht="12.75" customHeight="1">
      <c r="A42" s="12"/>
      <c r="B42" s="16"/>
      <c r="C42" s="16"/>
      <c r="D42" s="127">
        <f>SUM(D41)</f>
        <v>151375</v>
      </c>
      <c r="E42" s="128">
        <f>SUM(E41)</f>
        <v>79900</v>
      </c>
      <c r="F42" s="51"/>
    </row>
    <row r="43" spans="1:6" ht="12.75" customHeight="1">
      <c r="A43" s="97"/>
      <c r="B43" s="42" t="s">
        <v>115</v>
      </c>
      <c r="C43" s="41"/>
      <c r="D43" s="125">
        <f>SUM(D42)</f>
        <v>151375</v>
      </c>
      <c r="E43" s="132">
        <f>SUM(E42)</f>
        <v>79900</v>
      </c>
      <c r="F43" s="126" t="s">
        <v>486</v>
      </c>
    </row>
    <row r="44" spans="1:6" ht="12.75" customHeight="1">
      <c r="A44" s="66" t="s">
        <v>14</v>
      </c>
      <c r="B44" s="90"/>
      <c r="C44" s="67"/>
      <c r="D44" s="107"/>
      <c r="E44" s="108"/>
      <c r="F44" s="62" t="s">
        <v>121</v>
      </c>
    </row>
    <row r="45" spans="1:6" ht="12.75" customHeight="1">
      <c r="A45" s="68"/>
      <c r="B45" s="71" t="s">
        <v>15</v>
      </c>
      <c r="C45" s="68"/>
      <c r="D45" s="13"/>
      <c r="E45" s="14"/>
      <c r="F45" s="153" t="s">
        <v>122</v>
      </c>
    </row>
    <row r="46" spans="1:6" ht="12.75" customHeight="1">
      <c r="A46" s="61"/>
      <c r="B46" s="65"/>
      <c r="C46" s="61" t="s">
        <v>5</v>
      </c>
      <c r="D46" s="117">
        <v>1191472</v>
      </c>
      <c r="E46" s="118">
        <v>682840.61</v>
      </c>
      <c r="F46" s="62" t="s">
        <v>242</v>
      </c>
    </row>
    <row r="47" spans="1:6" ht="12.75" customHeight="1">
      <c r="A47" s="61"/>
      <c r="B47" s="65"/>
      <c r="C47" s="61"/>
      <c r="D47" s="13"/>
      <c r="E47" s="14"/>
      <c r="F47" s="151" t="s">
        <v>243</v>
      </c>
    </row>
    <row r="48" spans="1:6" ht="12.75" customHeight="1">
      <c r="A48" s="12"/>
      <c r="B48" s="16"/>
      <c r="C48" s="20" t="s">
        <v>16</v>
      </c>
      <c r="D48" s="117">
        <v>150000</v>
      </c>
      <c r="E48" s="118">
        <v>149102.12</v>
      </c>
      <c r="F48" s="62" t="s">
        <v>170</v>
      </c>
    </row>
    <row r="49" spans="1:6" ht="12.75" customHeight="1">
      <c r="A49" s="12"/>
      <c r="B49" s="16"/>
      <c r="C49" s="20"/>
      <c r="D49" s="13"/>
      <c r="E49" s="14"/>
      <c r="F49" s="62" t="s">
        <v>487</v>
      </c>
    </row>
    <row r="50" spans="1:6" ht="12.75" customHeight="1">
      <c r="A50" s="12"/>
      <c r="B50" s="16"/>
      <c r="C50" s="12"/>
      <c r="D50" s="119">
        <f>SUM(D46:D49)</f>
        <v>1341472</v>
      </c>
      <c r="E50" s="119">
        <f>SUM(E46:E49)</f>
        <v>831942.73</v>
      </c>
      <c r="F50" s="49"/>
    </row>
    <row r="51" spans="1:6" ht="12.75" customHeight="1">
      <c r="A51" s="12"/>
      <c r="B51" s="16"/>
      <c r="C51" s="12"/>
      <c r="D51" s="38"/>
      <c r="E51" s="39"/>
      <c r="F51" s="49"/>
    </row>
    <row r="52" spans="1:6" ht="12.75" customHeight="1">
      <c r="A52" s="12"/>
      <c r="B52" s="64" t="s">
        <v>17</v>
      </c>
      <c r="C52" s="20"/>
      <c r="D52" s="13"/>
      <c r="E52" s="14"/>
      <c r="F52" s="153" t="s">
        <v>123</v>
      </c>
    </row>
    <row r="53" spans="1:6" ht="12.75" customHeight="1">
      <c r="A53" s="12"/>
      <c r="B53" s="65"/>
      <c r="C53" s="61" t="s">
        <v>18</v>
      </c>
      <c r="D53" s="117">
        <v>2500</v>
      </c>
      <c r="E53" s="118">
        <v>1416.16</v>
      </c>
      <c r="F53" s="154" t="s">
        <v>488</v>
      </c>
    </row>
    <row r="54" spans="1:6" ht="12.75" customHeight="1">
      <c r="A54" s="12"/>
      <c r="B54" s="65"/>
      <c r="C54" s="61"/>
      <c r="D54" s="13"/>
      <c r="E54" s="14"/>
      <c r="F54" s="154" t="s">
        <v>489</v>
      </c>
    </row>
    <row r="55" spans="1:6" ht="12.75" customHeight="1">
      <c r="A55" s="12"/>
      <c r="B55" s="16"/>
      <c r="C55" s="20" t="s">
        <v>19</v>
      </c>
      <c r="D55" s="117">
        <v>226000</v>
      </c>
      <c r="E55" s="118">
        <v>97904.2</v>
      </c>
      <c r="F55" s="62" t="s">
        <v>127</v>
      </c>
    </row>
    <row r="56" spans="1:6" ht="12.75" customHeight="1">
      <c r="A56" s="12"/>
      <c r="B56" s="16"/>
      <c r="C56" s="20" t="s">
        <v>20</v>
      </c>
      <c r="D56" s="117">
        <v>14100</v>
      </c>
      <c r="E56" s="118">
        <v>13856.53</v>
      </c>
      <c r="F56" s="62" t="s">
        <v>171</v>
      </c>
    </row>
    <row r="57" spans="1:6" ht="12.75" customHeight="1">
      <c r="A57" s="12"/>
      <c r="B57" s="16"/>
      <c r="C57" s="20" t="s">
        <v>21</v>
      </c>
      <c r="D57" s="117">
        <v>37800</v>
      </c>
      <c r="E57" s="118">
        <v>14760.77</v>
      </c>
      <c r="F57" s="62" t="s">
        <v>172</v>
      </c>
    </row>
    <row r="58" spans="1:6" ht="12.75" customHeight="1">
      <c r="A58" s="12"/>
      <c r="B58" s="16"/>
      <c r="C58" s="20" t="s">
        <v>22</v>
      </c>
      <c r="D58" s="117">
        <v>6000</v>
      </c>
      <c r="E58" s="118">
        <v>2224.36</v>
      </c>
      <c r="F58" s="62" t="s">
        <v>173</v>
      </c>
    </row>
    <row r="59" spans="1:10" ht="12.75" customHeight="1">
      <c r="A59" s="12"/>
      <c r="B59" s="16"/>
      <c r="C59" s="20" t="s">
        <v>43</v>
      </c>
      <c r="D59" s="117">
        <v>4800</v>
      </c>
      <c r="E59" s="118">
        <v>114.28</v>
      </c>
      <c r="F59" s="62" t="s">
        <v>191</v>
      </c>
      <c r="I59" s="82"/>
      <c r="J59" s="9"/>
    </row>
    <row r="60" spans="1:10" ht="12.75" customHeight="1">
      <c r="A60" s="12"/>
      <c r="B60" s="16"/>
      <c r="C60" s="20" t="s">
        <v>23</v>
      </c>
      <c r="D60" s="117">
        <v>9000</v>
      </c>
      <c r="E60" s="118">
        <v>5436.29</v>
      </c>
      <c r="F60" s="62" t="s">
        <v>167</v>
      </c>
      <c r="I60" s="9"/>
      <c r="J60" s="9"/>
    </row>
    <row r="61" spans="1:10" ht="12.75" customHeight="1">
      <c r="A61" s="12"/>
      <c r="B61" s="16"/>
      <c r="C61" s="20" t="s">
        <v>24</v>
      </c>
      <c r="D61" s="117">
        <v>270000</v>
      </c>
      <c r="E61" s="118">
        <v>259299.34</v>
      </c>
      <c r="F61" s="62" t="s">
        <v>492</v>
      </c>
      <c r="I61" s="9"/>
      <c r="J61" s="9"/>
    </row>
    <row r="62" spans="1:10" ht="12.75" customHeight="1">
      <c r="A62" s="12"/>
      <c r="B62" s="16"/>
      <c r="C62" s="12"/>
      <c r="D62" s="117"/>
      <c r="E62" s="118"/>
      <c r="F62" s="62" t="s">
        <v>490</v>
      </c>
      <c r="I62" s="9"/>
      <c r="J62" s="9"/>
    </row>
    <row r="63" spans="1:10" ht="12.75" customHeight="1">
      <c r="A63" s="12"/>
      <c r="B63" s="16"/>
      <c r="C63" s="12"/>
      <c r="D63" s="117"/>
      <c r="E63" s="118"/>
      <c r="F63" s="62" t="s">
        <v>491</v>
      </c>
      <c r="I63" s="9"/>
      <c r="J63" s="9"/>
    </row>
    <row r="64" spans="1:10" ht="12.75" customHeight="1">
      <c r="A64" s="12"/>
      <c r="B64" s="16"/>
      <c r="C64" s="20" t="s">
        <v>25</v>
      </c>
      <c r="D64" s="117">
        <v>675000</v>
      </c>
      <c r="E64" s="118">
        <v>561743.6</v>
      </c>
      <c r="F64" s="62" t="s">
        <v>351</v>
      </c>
      <c r="I64" s="82"/>
      <c r="J64" s="9"/>
    </row>
    <row r="65" spans="1:6" ht="12.75" customHeight="1">
      <c r="A65" s="12"/>
      <c r="B65" s="16"/>
      <c r="C65" s="20" t="s">
        <v>5</v>
      </c>
      <c r="D65" s="117">
        <v>220000</v>
      </c>
      <c r="E65" s="118">
        <v>178800.38</v>
      </c>
      <c r="F65" s="62" t="s">
        <v>493</v>
      </c>
    </row>
    <row r="66" spans="1:6" ht="12.75" customHeight="1">
      <c r="A66" s="12"/>
      <c r="B66" s="16"/>
      <c r="C66" s="12"/>
      <c r="D66" s="117"/>
      <c r="E66" s="118"/>
      <c r="F66" s="62" t="s">
        <v>495</v>
      </c>
    </row>
    <row r="67" spans="1:6" ht="12.75" customHeight="1">
      <c r="A67" s="12"/>
      <c r="B67" s="16"/>
      <c r="C67" s="16"/>
      <c r="D67" s="117"/>
      <c r="E67" s="118"/>
      <c r="F67" s="62" t="s">
        <v>494</v>
      </c>
    </row>
    <row r="68" spans="1:6" ht="12.75" customHeight="1">
      <c r="A68" s="12"/>
      <c r="B68" s="16"/>
      <c r="C68" s="64" t="s">
        <v>226</v>
      </c>
      <c r="D68" s="117">
        <v>1100</v>
      </c>
      <c r="E68" s="118">
        <v>256.2</v>
      </c>
      <c r="F68" s="62" t="s">
        <v>244</v>
      </c>
    </row>
    <row r="69" spans="1:6" ht="12.75" customHeight="1">
      <c r="A69" s="12"/>
      <c r="B69" s="16"/>
      <c r="C69" s="64" t="s">
        <v>6</v>
      </c>
      <c r="D69" s="117">
        <v>4200</v>
      </c>
      <c r="E69" s="129">
        <v>2750</v>
      </c>
      <c r="F69" s="62" t="s">
        <v>245</v>
      </c>
    </row>
    <row r="70" spans="1:6" ht="12.75" customHeight="1">
      <c r="A70" s="12"/>
      <c r="B70" s="16"/>
      <c r="C70" s="64" t="s">
        <v>26</v>
      </c>
      <c r="D70" s="117">
        <v>5600</v>
      </c>
      <c r="E70" s="118">
        <v>3312.63</v>
      </c>
      <c r="F70" s="62" t="s">
        <v>174</v>
      </c>
    </row>
    <row r="71" spans="1:6" ht="12.75" customHeight="1">
      <c r="A71" s="12"/>
      <c r="B71" s="16"/>
      <c r="C71" s="64" t="s">
        <v>227</v>
      </c>
      <c r="D71" s="117">
        <v>314</v>
      </c>
      <c r="E71" s="118">
        <v>0</v>
      </c>
      <c r="F71" s="156" t="s">
        <v>496</v>
      </c>
    </row>
    <row r="72" spans="1:6" ht="12.75" customHeight="1">
      <c r="A72" s="12"/>
      <c r="B72" s="16"/>
      <c r="C72" s="64" t="s">
        <v>27</v>
      </c>
      <c r="D72" s="117">
        <v>743820</v>
      </c>
      <c r="E72" s="118">
        <v>343725</v>
      </c>
      <c r="F72" s="62" t="s">
        <v>175</v>
      </c>
    </row>
    <row r="73" spans="1:6" ht="12.75" customHeight="1">
      <c r="A73" s="12"/>
      <c r="B73" s="16"/>
      <c r="C73" s="64" t="s">
        <v>451</v>
      </c>
      <c r="D73" s="117">
        <v>8000</v>
      </c>
      <c r="E73" s="118">
        <v>0</v>
      </c>
      <c r="F73" s="62" t="s">
        <v>497</v>
      </c>
    </row>
    <row r="74" spans="1:6" ht="12.75" customHeight="1">
      <c r="A74" s="12"/>
      <c r="B74" s="16"/>
      <c r="C74" s="64" t="s">
        <v>8</v>
      </c>
      <c r="D74" s="117">
        <v>1683100</v>
      </c>
      <c r="E74" s="118">
        <v>110073.7</v>
      </c>
      <c r="F74" s="62" t="s">
        <v>436</v>
      </c>
    </row>
    <row r="75" spans="1:6" ht="12.75" customHeight="1">
      <c r="A75" s="12"/>
      <c r="B75" s="16"/>
      <c r="C75" s="64" t="s">
        <v>33</v>
      </c>
      <c r="D75" s="117">
        <v>70800</v>
      </c>
      <c r="E75" s="118">
        <v>28815.18</v>
      </c>
      <c r="F75" s="62" t="s">
        <v>498</v>
      </c>
    </row>
    <row r="76" spans="1:6" ht="12.75" customHeight="1">
      <c r="A76" s="12"/>
      <c r="B76" s="16"/>
      <c r="C76" s="64" t="s">
        <v>452</v>
      </c>
      <c r="D76" s="117">
        <v>75822</v>
      </c>
      <c r="E76" s="118">
        <v>0</v>
      </c>
      <c r="F76" s="62" t="s">
        <v>499</v>
      </c>
    </row>
    <row r="77" spans="1:6" ht="12.75" customHeight="1">
      <c r="A77" s="12"/>
      <c r="B77" s="16"/>
      <c r="C77" s="16"/>
      <c r="D77" s="119">
        <f>SUM(D53:D76)</f>
        <v>4057956</v>
      </c>
      <c r="E77" s="119">
        <f>SUM(E53:E76)</f>
        <v>1624488.6199999999</v>
      </c>
      <c r="F77" s="48"/>
    </row>
    <row r="78" spans="1:6" ht="12.75" customHeight="1">
      <c r="A78" s="12"/>
      <c r="B78" s="16"/>
      <c r="C78" s="16"/>
      <c r="D78" s="38"/>
      <c r="E78" s="39"/>
      <c r="F78" s="48"/>
    </row>
    <row r="79" spans="1:6" ht="12.75" customHeight="1">
      <c r="A79" s="12"/>
      <c r="B79" s="64" t="s">
        <v>28</v>
      </c>
      <c r="C79" s="64"/>
      <c r="D79" s="13"/>
      <c r="E79" s="14"/>
      <c r="F79" s="153" t="s">
        <v>124</v>
      </c>
    </row>
    <row r="80" spans="1:6" ht="12.75" customHeight="1">
      <c r="A80" s="12"/>
      <c r="B80" s="64"/>
      <c r="C80" s="64" t="s">
        <v>25</v>
      </c>
      <c r="D80" s="117">
        <v>40000</v>
      </c>
      <c r="E80" s="118">
        <v>0</v>
      </c>
      <c r="F80" s="62" t="s">
        <v>368</v>
      </c>
    </row>
    <row r="81" spans="1:6" ht="12.75" customHeight="1">
      <c r="A81" s="12"/>
      <c r="B81" s="64"/>
      <c r="C81" s="64" t="s">
        <v>6</v>
      </c>
      <c r="D81" s="117">
        <v>1000</v>
      </c>
      <c r="E81" s="118">
        <v>0</v>
      </c>
      <c r="F81" s="62" t="s">
        <v>500</v>
      </c>
    </row>
    <row r="82" spans="1:6" ht="12.75" customHeight="1">
      <c r="A82" s="12"/>
      <c r="B82" s="65"/>
      <c r="C82" s="65" t="s">
        <v>8</v>
      </c>
      <c r="D82" s="117">
        <v>639000</v>
      </c>
      <c r="E82" s="118">
        <v>1952</v>
      </c>
      <c r="F82" s="62" t="s">
        <v>436</v>
      </c>
    </row>
    <row r="83" spans="1:6" ht="12.75" customHeight="1">
      <c r="A83" s="12"/>
      <c r="B83" s="65"/>
      <c r="C83" s="65" t="s">
        <v>33</v>
      </c>
      <c r="D83" s="117">
        <v>15000</v>
      </c>
      <c r="E83" s="118">
        <v>0</v>
      </c>
      <c r="F83" s="62" t="s">
        <v>501</v>
      </c>
    </row>
    <row r="84" spans="1:6" ht="12.75" customHeight="1">
      <c r="A84" s="12"/>
      <c r="B84" s="65"/>
      <c r="C84" s="65"/>
      <c r="D84" s="127">
        <f>SUM(D80:D83)</f>
        <v>695000</v>
      </c>
      <c r="E84" s="128">
        <f>SUM(E82:E83)</f>
        <v>1952</v>
      </c>
      <c r="F84" s="48"/>
    </row>
    <row r="85" spans="1:6" ht="12.75" customHeight="1">
      <c r="A85" s="96"/>
      <c r="B85" s="42" t="s">
        <v>115</v>
      </c>
      <c r="C85" s="41"/>
      <c r="D85" s="125">
        <f>SUM(+D84+D77+D50)</f>
        <v>6094428</v>
      </c>
      <c r="E85" s="125">
        <f>SUM(+E84+E77+E50)</f>
        <v>2458383.3499999996</v>
      </c>
      <c r="F85" s="126" t="s">
        <v>453</v>
      </c>
    </row>
    <row r="86" spans="1:6" ht="12.75" customHeight="1">
      <c r="A86" s="63" t="s">
        <v>29</v>
      </c>
      <c r="B86" s="64"/>
      <c r="C86" s="20"/>
      <c r="D86" s="13"/>
      <c r="E86" s="14"/>
      <c r="F86" s="62" t="s">
        <v>125</v>
      </c>
    </row>
    <row r="87" spans="1:6" ht="12.75" customHeight="1">
      <c r="A87" s="20"/>
      <c r="B87" s="64" t="s">
        <v>30</v>
      </c>
      <c r="C87" s="20"/>
      <c r="D87" s="13"/>
      <c r="E87" s="14"/>
      <c r="F87" s="153" t="s">
        <v>441</v>
      </c>
    </row>
    <row r="88" spans="1:6" ht="12.75" customHeight="1">
      <c r="A88" s="61"/>
      <c r="B88" s="65"/>
      <c r="C88" s="61" t="s">
        <v>18</v>
      </c>
      <c r="D88" s="117">
        <v>1500</v>
      </c>
      <c r="E88" s="118">
        <v>537.52</v>
      </c>
      <c r="F88" s="62" t="s">
        <v>502</v>
      </c>
    </row>
    <row r="89" spans="1:6" ht="12.75" customHeight="1">
      <c r="A89" s="61"/>
      <c r="B89" s="65"/>
      <c r="C89" s="61" t="s">
        <v>19</v>
      </c>
      <c r="D89" s="117">
        <v>83000</v>
      </c>
      <c r="E89" s="118">
        <v>42105.71</v>
      </c>
      <c r="F89" s="62" t="s">
        <v>127</v>
      </c>
    </row>
    <row r="90" spans="1:6" ht="12.75" customHeight="1">
      <c r="A90" s="61"/>
      <c r="B90" s="65"/>
      <c r="C90" s="61" t="s">
        <v>20</v>
      </c>
      <c r="D90" s="117">
        <v>6000</v>
      </c>
      <c r="E90" s="118">
        <v>5913.21</v>
      </c>
      <c r="F90" s="62" t="s">
        <v>171</v>
      </c>
    </row>
    <row r="91" spans="1:6" ht="12.75" customHeight="1">
      <c r="A91" s="61"/>
      <c r="B91" s="65"/>
      <c r="C91" s="61" t="s">
        <v>21</v>
      </c>
      <c r="D91" s="117">
        <v>15000</v>
      </c>
      <c r="E91" s="118">
        <v>6627.82</v>
      </c>
      <c r="F91" s="62" t="s">
        <v>172</v>
      </c>
    </row>
    <row r="92" spans="1:6" ht="12.75" customHeight="1">
      <c r="A92" s="12"/>
      <c r="B92" s="16"/>
      <c r="C92" s="20" t="s">
        <v>22</v>
      </c>
      <c r="D92" s="117">
        <v>2300</v>
      </c>
      <c r="E92" s="118">
        <v>1007.06</v>
      </c>
      <c r="F92" s="62" t="s">
        <v>173</v>
      </c>
    </row>
    <row r="93" spans="1:6" ht="12.75" customHeight="1">
      <c r="A93" s="12"/>
      <c r="B93" s="16"/>
      <c r="C93" s="20" t="s">
        <v>43</v>
      </c>
      <c r="D93" s="117">
        <v>2400</v>
      </c>
      <c r="E93" s="118">
        <v>67.18</v>
      </c>
      <c r="F93" s="62" t="s">
        <v>191</v>
      </c>
    </row>
    <row r="94" spans="1:6" ht="12.75" customHeight="1">
      <c r="A94" s="12"/>
      <c r="B94" s="16"/>
      <c r="C94" s="20" t="s">
        <v>23</v>
      </c>
      <c r="D94" s="117">
        <v>2000</v>
      </c>
      <c r="E94" s="118">
        <v>0</v>
      </c>
      <c r="F94" s="62" t="s">
        <v>127</v>
      </c>
    </row>
    <row r="95" spans="1:6" ht="12.75" customHeight="1">
      <c r="A95" s="12"/>
      <c r="B95" s="16"/>
      <c r="C95" s="20" t="s">
        <v>24</v>
      </c>
      <c r="D95" s="117">
        <v>38000</v>
      </c>
      <c r="E95" s="118">
        <v>22405.52</v>
      </c>
      <c r="F95" s="62" t="s">
        <v>246</v>
      </c>
    </row>
    <row r="96" spans="1:6" ht="12.75" customHeight="1">
      <c r="A96" s="12"/>
      <c r="B96" s="16"/>
      <c r="C96" s="12"/>
      <c r="D96" s="117"/>
      <c r="E96" s="118"/>
      <c r="F96" s="62" t="s">
        <v>247</v>
      </c>
    </row>
    <row r="97" spans="1:6" ht="12.75" customHeight="1">
      <c r="A97" s="12"/>
      <c r="B97" s="16"/>
      <c r="C97" s="20" t="s">
        <v>31</v>
      </c>
      <c r="D97" s="117">
        <v>8000</v>
      </c>
      <c r="E97" s="118">
        <v>1837.41</v>
      </c>
      <c r="F97" s="62" t="s">
        <v>176</v>
      </c>
    </row>
    <row r="98" spans="1:6" ht="12.75" customHeight="1">
      <c r="A98" s="12"/>
      <c r="B98" s="16"/>
      <c r="C98" s="20" t="s">
        <v>25</v>
      </c>
      <c r="D98" s="117">
        <v>30000</v>
      </c>
      <c r="E98" s="118">
        <v>0</v>
      </c>
      <c r="F98" s="151" t="s">
        <v>368</v>
      </c>
    </row>
    <row r="99" spans="1:6" ht="12.75" customHeight="1">
      <c r="A99" s="12"/>
      <c r="B99" s="16"/>
      <c r="C99" s="20" t="s">
        <v>5</v>
      </c>
      <c r="D99" s="117">
        <v>51000</v>
      </c>
      <c r="E99" s="118">
        <v>27790.26</v>
      </c>
      <c r="F99" s="62" t="s">
        <v>177</v>
      </c>
    </row>
    <row r="100" spans="1:6" ht="12.75" customHeight="1">
      <c r="A100" s="12"/>
      <c r="B100" s="16"/>
      <c r="C100" s="20"/>
      <c r="D100" s="117"/>
      <c r="E100" s="118"/>
      <c r="F100" s="62" t="s">
        <v>248</v>
      </c>
    </row>
    <row r="101" spans="1:6" ht="12.75" customHeight="1">
      <c r="A101" s="12"/>
      <c r="B101" s="16"/>
      <c r="C101" s="20" t="s">
        <v>226</v>
      </c>
      <c r="D101" s="117">
        <v>1000</v>
      </c>
      <c r="E101" s="118">
        <v>73.2</v>
      </c>
      <c r="F101" s="62" t="s">
        <v>244</v>
      </c>
    </row>
    <row r="102" spans="1:6" ht="12.75" customHeight="1">
      <c r="A102" s="12"/>
      <c r="B102" s="16"/>
      <c r="C102" s="20" t="s">
        <v>228</v>
      </c>
      <c r="D102" s="117">
        <v>18000</v>
      </c>
      <c r="E102" s="118">
        <v>2560.28</v>
      </c>
      <c r="F102" s="62" t="s">
        <v>503</v>
      </c>
    </row>
    <row r="103" spans="1:6" ht="12.75" customHeight="1">
      <c r="A103" s="12"/>
      <c r="B103" s="16"/>
      <c r="C103" s="20" t="s">
        <v>6</v>
      </c>
      <c r="D103" s="117">
        <v>3000</v>
      </c>
      <c r="E103" s="118">
        <v>78.5</v>
      </c>
      <c r="F103" s="62" t="s">
        <v>406</v>
      </c>
    </row>
    <row r="104" spans="1:6" ht="12.75" customHeight="1">
      <c r="A104" s="12"/>
      <c r="B104" s="16"/>
      <c r="C104" s="20" t="s">
        <v>26</v>
      </c>
      <c r="D104" s="117">
        <v>2600</v>
      </c>
      <c r="E104" s="118">
        <v>1875.07</v>
      </c>
      <c r="F104" s="62" t="s">
        <v>174</v>
      </c>
    </row>
    <row r="105" spans="1:6" ht="12.75" customHeight="1">
      <c r="A105" s="12"/>
      <c r="B105" s="16"/>
      <c r="C105" s="20" t="s">
        <v>27</v>
      </c>
      <c r="D105" s="117">
        <v>6000</v>
      </c>
      <c r="E105" s="118">
        <v>0</v>
      </c>
      <c r="F105" s="62" t="s">
        <v>504</v>
      </c>
    </row>
    <row r="106" spans="1:6" ht="12.75" customHeight="1">
      <c r="A106" s="12"/>
      <c r="B106" s="16"/>
      <c r="C106" s="20" t="s">
        <v>32</v>
      </c>
      <c r="D106" s="117">
        <v>10000</v>
      </c>
      <c r="E106" s="118">
        <v>250</v>
      </c>
      <c r="F106" s="62" t="s">
        <v>505</v>
      </c>
    </row>
    <row r="107" spans="1:6" ht="12.75" customHeight="1">
      <c r="A107" s="12"/>
      <c r="B107" s="16"/>
      <c r="C107" s="64" t="s">
        <v>8</v>
      </c>
      <c r="D107" s="117">
        <v>30000</v>
      </c>
      <c r="E107" s="118">
        <v>0</v>
      </c>
      <c r="F107" s="151" t="s">
        <v>506</v>
      </c>
    </row>
    <row r="108" spans="1:6" ht="12.75" customHeight="1">
      <c r="A108" s="12"/>
      <c r="B108" s="16"/>
      <c r="C108" s="16"/>
      <c r="D108" s="119">
        <f>SUM(D88:D107)</f>
        <v>309800</v>
      </c>
      <c r="E108" s="120">
        <f>SUM(E88:E107)</f>
        <v>113128.73999999999</v>
      </c>
      <c r="F108" s="48"/>
    </row>
    <row r="109" spans="1:6" ht="12.75" customHeight="1">
      <c r="A109" s="12"/>
      <c r="B109" s="16"/>
      <c r="C109" s="16"/>
      <c r="D109" s="38"/>
      <c r="E109" s="39"/>
      <c r="F109" s="48"/>
    </row>
    <row r="110" spans="1:6" ht="12.75" customHeight="1">
      <c r="A110" s="12"/>
      <c r="B110" s="64" t="s">
        <v>34</v>
      </c>
      <c r="C110" s="64"/>
      <c r="D110" s="13"/>
      <c r="E110" s="14"/>
      <c r="F110" s="153" t="s">
        <v>178</v>
      </c>
    </row>
    <row r="111" spans="1:6" ht="12.75" customHeight="1">
      <c r="A111" s="12"/>
      <c r="B111" s="64"/>
      <c r="C111" s="64" t="s">
        <v>5</v>
      </c>
      <c r="D111" s="117">
        <v>102000</v>
      </c>
      <c r="E111" s="118">
        <v>17334.25</v>
      </c>
      <c r="F111" s="151" t="s">
        <v>507</v>
      </c>
    </row>
    <row r="112" spans="1:6" ht="12.75" customHeight="1">
      <c r="A112" s="12"/>
      <c r="B112" s="16"/>
      <c r="C112" s="64" t="s">
        <v>6</v>
      </c>
      <c r="D112" s="117">
        <v>24000</v>
      </c>
      <c r="E112" s="118">
        <v>1753.25</v>
      </c>
      <c r="F112" s="62" t="s">
        <v>508</v>
      </c>
    </row>
    <row r="113" spans="1:6" ht="12.75" customHeight="1">
      <c r="A113" s="12"/>
      <c r="B113" s="16"/>
      <c r="C113" s="64" t="s">
        <v>227</v>
      </c>
      <c r="D113" s="130">
        <v>3650</v>
      </c>
      <c r="E113" s="131">
        <v>0</v>
      </c>
      <c r="F113" s="62" t="s">
        <v>509</v>
      </c>
    </row>
    <row r="114" spans="1:6" ht="12.75" customHeight="1">
      <c r="A114" s="12"/>
      <c r="B114" s="16"/>
      <c r="C114" s="64" t="s">
        <v>32</v>
      </c>
      <c r="D114" s="130">
        <v>1000</v>
      </c>
      <c r="E114" s="131">
        <v>320</v>
      </c>
      <c r="F114" s="62" t="s">
        <v>510</v>
      </c>
    </row>
    <row r="115" spans="1:6" ht="12.75" customHeight="1">
      <c r="A115" s="15"/>
      <c r="B115" s="91"/>
      <c r="C115" s="16"/>
      <c r="D115" s="127">
        <f>SUM(D111:D114)</f>
        <v>130650</v>
      </c>
      <c r="E115" s="127">
        <f>SUM(E111:E114)</f>
        <v>19407.5</v>
      </c>
      <c r="F115" s="49"/>
    </row>
    <row r="116" spans="1:6" ht="12.75" customHeight="1">
      <c r="A116" s="96"/>
      <c r="B116" s="42" t="s">
        <v>115</v>
      </c>
      <c r="C116" s="41"/>
      <c r="D116" s="125">
        <f>SUM(+D108+D115)</f>
        <v>440450</v>
      </c>
      <c r="E116" s="132">
        <f>SUM(+E108+E115)</f>
        <v>132536.24</v>
      </c>
      <c r="F116" s="126" t="s">
        <v>454</v>
      </c>
    </row>
    <row r="117" spans="1:6" ht="12.75" customHeight="1">
      <c r="A117" s="63" t="s">
        <v>35</v>
      </c>
      <c r="B117" s="69"/>
      <c r="C117" s="64"/>
      <c r="D117" s="13"/>
      <c r="E117" s="14"/>
      <c r="F117" s="155" t="s">
        <v>179</v>
      </c>
    </row>
    <row r="118" spans="1:6" ht="12.75" customHeight="1">
      <c r="A118" s="20"/>
      <c r="B118" s="64" t="s">
        <v>36</v>
      </c>
      <c r="C118" s="64"/>
      <c r="D118" s="13"/>
      <c r="E118" s="14"/>
      <c r="F118" s="153" t="s">
        <v>180</v>
      </c>
    </row>
    <row r="119" spans="1:6" ht="12.75" customHeight="1">
      <c r="A119" s="20"/>
      <c r="B119" s="64"/>
      <c r="C119" s="64" t="s">
        <v>23</v>
      </c>
      <c r="D119" s="117">
        <v>100000</v>
      </c>
      <c r="E119" s="118">
        <v>42666</v>
      </c>
      <c r="F119" s="62" t="s">
        <v>128</v>
      </c>
    </row>
    <row r="120" spans="1:6" ht="12.75" customHeight="1">
      <c r="A120" s="20"/>
      <c r="B120" s="64"/>
      <c r="C120" s="64" t="s">
        <v>5</v>
      </c>
      <c r="D120" s="117">
        <v>425000</v>
      </c>
      <c r="E120" s="118">
        <v>12919.8</v>
      </c>
      <c r="F120" s="157" t="s">
        <v>511</v>
      </c>
    </row>
    <row r="121" spans="1:6" ht="12.75" customHeight="1">
      <c r="A121" s="20"/>
      <c r="B121" s="64"/>
      <c r="C121" s="64" t="s">
        <v>6</v>
      </c>
      <c r="D121" s="130">
        <v>4000</v>
      </c>
      <c r="E121" s="131">
        <v>118.16</v>
      </c>
      <c r="F121" s="151" t="s">
        <v>512</v>
      </c>
    </row>
    <row r="122" spans="1:6" ht="12.75" customHeight="1">
      <c r="A122" s="20"/>
      <c r="B122" s="64"/>
      <c r="C122" s="64" t="s">
        <v>32</v>
      </c>
      <c r="D122" s="130">
        <v>1000</v>
      </c>
      <c r="E122" s="131">
        <v>250</v>
      </c>
      <c r="F122" s="151" t="s">
        <v>513</v>
      </c>
    </row>
    <row r="123" spans="1:6" ht="12.75" customHeight="1">
      <c r="A123" s="20"/>
      <c r="B123" s="64"/>
      <c r="C123" s="64"/>
      <c r="D123" s="127">
        <f>SUM(D119:D122)</f>
        <v>530000</v>
      </c>
      <c r="E123" s="127">
        <f>SUM(E119:E122)</f>
        <v>55953.96000000001</v>
      </c>
      <c r="F123" s="56"/>
    </row>
    <row r="124" spans="1:6" ht="12.75" customHeight="1">
      <c r="A124" s="96"/>
      <c r="B124" s="42" t="s">
        <v>115</v>
      </c>
      <c r="C124" s="41"/>
      <c r="D124" s="125">
        <f>SUM(D123)</f>
        <v>530000</v>
      </c>
      <c r="E124" s="132">
        <f>SUM(E123)</f>
        <v>55953.96000000001</v>
      </c>
      <c r="F124" s="126" t="s">
        <v>455</v>
      </c>
    </row>
    <row r="125" spans="1:6" ht="12.75" customHeight="1">
      <c r="A125" s="66" t="s">
        <v>37</v>
      </c>
      <c r="B125" s="90"/>
      <c r="C125" s="67"/>
      <c r="D125" s="107"/>
      <c r="E125" s="108"/>
      <c r="F125" s="158" t="s">
        <v>181</v>
      </c>
    </row>
    <row r="126" spans="1:6" ht="12.75" customHeight="1">
      <c r="A126" s="70"/>
      <c r="B126" s="67" t="s">
        <v>38</v>
      </c>
      <c r="C126" s="67"/>
      <c r="D126" s="107"/>
      <c r="E126" s="108"/>
      <c r="F126" s="159" t="s">
        <v>182</v>
      </c>
    </row>
    <row r="127" spans="1:6" ht="12.75" customHeight="1">
      <c r="A127" s="70"/>
      <c r="B127" s="67"/>
      <c r="C127" s="67"/>
      <c r="D127" s="107"/>
      <c r="E127" s="108"/>
      <c r="F127" s="158" t="s">
        <v>183</v>
      </c>
    </row>
    <row r="128" spans="1:6" ht="12.75" customHeight="1">
      <c r="A128" s="68"/>
      <c r="B128" s="71"/>
      <c r="C128" s="71" t="s">
        <v>19</v>
      </c>
      <c r="D128" s="117">
        <v>155228</v>
      </c>
      <c r="E128" s="118">
        <v>80452.93</v>
      </c>
      <c r="F128" s="62" t="s">
        <v>184</v>
      </c>
    </row>
    <row r="129" spans="1:6" ht="12.75" customHeight="1">
      <c r="A129" s="68"/>
      <c r="B129" s="71"/>
      <c r="C129" s="71" t="s">
        <v>21</v>
      </c>
      <c r="D129" s="117">
        <v>23569</v>
      </c>
      <c r="E129" s="118">
        <v>11754.09</v>
      </c>
      <c r="F129" s="62" t="s">
        <v>185</v>
      </c>
    </row>
    <row r="130" spans="1:6" ht="12.75" customHeight="1">
      <c r="A130" s="68"/>
      <c r="B130" s="71"/>
      <c r="C130" s="71" t="s">
        <v>22</v>
      </c>
      <c r="D130" s="117">
        <v>3803</v>
      </c>
      <c r="E130" s="118">
        <v>1900.98</v>
      </c>
      <c r="F130" s="62" t="s">
        <v>173</v>
      </c>
    </row>
    <row r="131" spans="1:6" ht="12.75" customHeight="1">
      <c r="A131" s="68"/>
      <c r="B131" s="71"/>
      <c r="C131" s="71"/>
      <c r="D131" s="119">
        <f>SUM(D128:D130)</f>
        <v>182600</v>
      </c>
      <c r="E131" s="120">
        <f>SUM(E128:E130)</f>
        <v>94107.99999999999</v>
      </c>
      <c r="F131" s="49"/>
    </row>
    <row r="132" spans="1:6" ht="12.75" customHeight="1">
      <c r="A132" s="12"/>
      <c r="B132" s="16"/>
      <c r="C132" s="16"/>
      <c r="D132" s="38"/>
      <c r="E132" s="39"/>
      <c r="F132" s="49"/>
    </row>
    <row r="133" spans="1:6" ht="12.75" customHeight="1">
      <c r="A133" s="12"/>
      <c r="B133" s="64" t="s">
        <v>39</v>
      </c>
      <c r="C133" s="64"/>
      <c r="D133" s="117"/>
      <c r="E133" s="118"/>
      <c r="F133" s="153" t="s">
        <v>186</v>
      </c>
    </row>
    <row r="134" spans="1:6" ht="12.75" customHeight="1">
      <c r="A134" s="12"/>
      <c r="B134" s="64"/>
      <c r="C134" s="64" t="s">
        <v>40</v>
      </c>
      <c r="D134" s="117">
        <v>132300</v>
      </c>
      <c r="E134" s="118">
        <v>52500</v>
      </c>
      <c r="F134" s="62" t="s">
        <v>187</v>
      </c>
    </row>
    <row r="135" spans="1:6" ht="12.75" customHeight="1">
      <c r="A135" s="12"/>
      <c r="B135" s="64"/>
      <c r="C135" s="64" t="s">
        <v>24</v>
      </c>
      <c r="D135" s="117">
        <v>2800</v>
      </c>
      <c r="E135" s="118">
        <v>695.72</v>
      </c>
      <c r="F135" s="62" t="s">
        <v>514</v>
      </c>
    </row>
    <row r="136" spans="1:6" ht="12.75" customHeight="1">
      <c r="A136" s="12"/>
      <c r="B136" s="16"/>
      <c r="C136" s="64" t="s">
        <v>5</v>
      </c>
      <c r="D136" s="117">
        <v>3700</v>
      </c>
      <c r="E136" s="118">
        <v>830.2</v>
      </c>
      <c r="F136" s="62" t="s">
        <v>515</v>
      </c>
    </row>
    <row r="137" spans="1:6" ht="12.75" customHeight="1">
      <c r="A137" s="12"/>
      <c r="B137" s="16"/>
      <c r="C137" s="64" t="s">
        <v>226</v>
      </c>
      <c r="D137" s="117">
        <v>3000</v>
      </c>
      <c r="E137" s="118">
        <v>1181.98</v>
      </c>
      <c r="F137" s="62" t="s">
        <v>244</v>
      </c>
    </row>
    <row r="138" spans="1:6" ht="12.75" customHeight="1">
      <c r="A138" s="12"/>
      <c r="B138" s="16"/>
      <c r="C138" s="64" t="s">
        <v>41</v>
      </c>
      <c r="D138" s="117">
        <v>1800</v>
      </c>
      <c r="E138" s="118">
        <v>0</v>
      </c>
      <c r="F138" s="62" t="s">
        <v>249</v>
      </c>
    </row>
    <row r="139" spans="1:6" ht="12.75" customHeight="1">
      <c r="A139" s="12"/>
      <c r="B139" s="16"/>
      <c r="C139" s="64"/>
      <c r="D139" s="119">
        <f>SUM(D134:D138)</f>
        <v>143600</v>
      </c>
      <c r="E139" s="120">
        <f>SUM(E134:E138)</f>
        <v>55207.9</v>
      </c>
      <c r="F139" s="49"/>
    </row>
    <row r="140" spans="1:6" ht="12.75" customHeight="1">
      <c r="A140" s="12"/>
      <c r="B140" s="64"/>
      <c r="C140" s="64"/>
      <c r="D140" s="38"/>
      <c r="E140" s="39"/>
      <c r="F140" s="49"/>
    </row>
    <row r="141" spans="1:6" ht="12.75" customHeight="1">
      <c r="A141" s="12"/>
      <c r="B141" s="73" t="s">
        <v>42</v>
      </c>
      <c r="C141" s="73"/>
      <c r="D141" s="117"/>
      <c r="E141" s="118"/>
      <c r="F141" s="153" t="s">
        <v>188</v>
      </c>
    </row>
    <row r="142" spans="1:6" ht="12.75" customHeight="1">
      <c r="A142" s="12"/>
      <c r="B142" s="73"/>
      <c r="C142" s="73" t="s">
        <v>18</v>
      </c>
      <c r="D142" s="117">
        <v>4000</v>
      </c>
      <c r="E142" s="118">
        <v>1009.42</v>
      </c>
      <c r="F142" s="154" t="s">
        <v>189</v>
      </c>
    </row>
    <row r="143" spans="1:6" ht="12.75" customHeight="1">
      <c r="A143" s="12"/>
      <c r="B143" s="73"/>
      <c r="C143" s="73" t="s">
        <v>19</v>
      </c>
      <c r="D143" s="117">
        <v>2334500</v>
      </c>
      <c r="E143" s="118">
        <v>1093312.24</v>
      </c>
      <c r="F143" s="154" t="s">
        <v>127</v>
      </c>
    </row>
    <row r="144" spans="1:6" ht="12.75" customHeight="1">
      <c r="A144" s="12"/>
      <c r="B144" s="73"/>
      <c r="C144" s="73" t="s">
        <v>20</v>
      </c>
      <c r="D144" s="117">
        <v>180400</v>
      </c>
      <c r="E144" s="118">
        <v>175314.86</v>
      </c>
      <c r="F144" s="154" t="s">
        <v>171</v>
      </c>
    </row>
    <row r="145" spans="1:6" ht="12.75" customHeight="1">
      <c r="A145" s="12"/>
      <c r="B145" s="73"/>
      <c r="C145" s="73" t="s">
        <v>21</v>
      </c>
      <c r="D145" s="117">
        <v>364670</v>
      </c>
      <c r="E145" s="118">
        <v>179249.16</v>
      </c>
      <c r="F145" s="154" t="s">
        <v>190</v>
      </c>
    </row>
    <row r="146" spans="1:6" ht="12.75" customHeight="1">
      <c r="A146" s="12"/>
      <c r="B146" s="73"/>
      <c r="C146" s="73" t="s">
        <v>22</v>
      </c>
      <c r="D146" s="117">
        <v>58867</v>
      </c>
      <c r="E146" s="118">
        <v>29060.48</v>
      </c>
      <c r="F146" s="154" t="s">
        <v>173</v>
      </c>
    </row>
    <row r="147" spans="1:6" ht="12.75" customHeight="1">
      <c r="A147" s="12"/>
      <c r="B147" s="73"/>
      <c r="C147" s="73" t="s">
        <v>43</v>
      </c>
      <c r="D147" s="117">
        <v>44000</v>
      </c>
      <c r="E147" s="118">
        <v>15118</v>
      </c>
      <c r="F147" s="154" t="s">
        <v>191</v>
      </c>
    </row>
    <row r="148" spans="1:6" ht="12.75" customHeight="1">
      <c r="A148" s="12"/>
      <c r="B148" s="73"/>
      <c r="C148" s="73" t="s">
        <v>23</v>
      </c>
      <c r="D148" s="117">
        <v>10000</v>
      </c>
      <c r="E148" s="118">
        <v>6922</v>
      </c>
      <c r="F148" s="154" t="s">
        <v>128</v>
      </c>
    </row>
    <row r="149" spans="1:6" ht="12.75" customHeight="1">
      <c r="A149" s="12"/>
      <c r="B149" s="73"/>
      <c r="C149" s="73" t="s">
        <v>24</v>
      </c>
      <c r="D149" s="117">
        <v>225000</v>
      </c>
      <c r="E149" s="118">
        <v>129397.45</v>
      </c>
      <c r="F149" s="154" t="s">
        <v>168</v>
      </c>
    </row>
    <row r="150" spans="1:6" ht="12.75" customHeight="1">
      <c r="A150" s="12"/>
      <c r="B150" s="73"/>
      <c r="C150" s="73" t="s">
        <v>44</v>
      </c>
      <c r="D150" s="117">
        <v>25500</v>
      </c>
      <c r="E150" s="118">
        <v>6649.6</v>
      </c>
      <c r="F150" s="154" t="s">
        <v>306</v>
      </c>
    </row>
    <row r="151" spans="1:6" ht="12.75" customHeight="1">
      <c r="A151" s="12"/>
      <c r="B151" s="73"/>
      <c r="C151" s="73" t="s">
        <v>31</v>
      </c>
      <c r="D151" s="117">
        <v>38000</v>
      </c>
      <c r="E151" s="118">
        <v>22345.82</v>
      </c>
      <c r="F151" s="154" t="s">
        <v>352</v>
      </c>
    </row>
    <row r="152" spans="1:6" ht="12.75" customHeight="1">
      <c r="A152" s="12"/>
      <c r="B152" s="73"/>
      <c r="C152" s="73" t="s">
        <v>25</v>
      </c>
      <c r="D152" s="117">
        <v>67500</v>
      </c>
      <c r="E152" s="118">
        <v>30803.18</v>
      </c>
      <c r="F152" s="154" t="s">
        <v>192</v>
      </c>
    </row>
    <row r="153" spans="1:6" ht="12.75" customHeight="1">
      <c r="A153" s="12"/>
      <c r="B153" s="73"/>
      <c r="C153" s="73" t="s">
        <v>45</v>
      </c>
      <c r="D153" s="117">
        <v>2000</v>
      </c>
      <c r="E153" s="118">
        <v>518.1</v>
      </c>
      <c r="F153" s="154" t="s">
        <v>145</v>
      </c>
    </row>
    <row r="154" spans="1:6" ht="12.75" customHeight="1">
      <c r="A154" s="12"/>
      <c r="B154" s="73"/>
      <c r="C154" s="73" t="s">
        <v>5</v>
      </c>
      <c r="D154" s="117">
        <v>225300</v>
      </c>
      <c r="E154" s="118">
        <v>104282.23</v>
      </c>
      <c r="F154" s="154" t="s">
        <v>193</v>
      </c>
    </row>
    <row r="155" spans="1:6" ht="12.75" customHeight="1">
      <c r="A155" s="12"/>
      <c r="B155" s="73"/>
      <c r="C155" s="73" t="s">
        <v>46</v>
      </c>
      <c r="D155" s="117">
        <v>18000</v>
      </c>
      <c r="E155" s="118">
        <v>8730.93</v>
      </c>
      <c r="F155" s="154" t="s">
        <v>307</v>
      </c>
    </row>
    <row r="156" spans="1:6" ht="12.75" customHeight="1">
      <c r="A156" s="12"/>
      <c r="B156" s="73"/>
      <c r="C156" s="73" t="s">
        <v>226</v>
      </c>
      <c r="D156" s="117">
        <v>12000</v>
      </c>
      <c r="E156" s="118">
        <v>5404.38</v>
      </c>
      <c r="F156" s="154" t="s">
        <v>244</v>
      </c>
    </row>
    <row r="157" spans="1:6" ht="12.75" customHeight="1">
      <c r="A157" s="12"/>
      <c r="B157" s="73"/>
      <c r="C157" s="73" t="s">
        <v>229</v>
      </c>
      <c r="D157" s="117">
        <v>28000</v>
      </c>
      <c r="E157" s="118">
        <v>11438.2</v>
      </c>
      <c r="F157" s="154" t="s">
        <v>250</v>
      </c>
    </row>
    <row r="158" spans="1:6" ht="12.75" customHeight="1">
      <c r="A158" s="12"/>
      <c r="B158" s="73"/>
      <c r="C158" s="73" t="s">
        <v>456</v>
      </c>
      <c r="D158" s="117">
        <v>300</v>
      </c>
      <c r="E158" s="118">
        <v>0</v>
      </c>
      <c r="F158" s="62" t="s">
        <v>516</v>
      </c>
    </row>
    <row r="159" spans="1:6" ht="12.75" customHeight="1">
      <c r="A159" s="12"/>
      <c r="B159" s="73"/>
      <c r="C159" s="73" t="s">
        <v>228</v>
      </c>
      <c r="D159" s="117">
        <v>1000</v>
      </c>
      <c r="E159" s="118">
        <v>0</v>
      </c>
      <c r="F159" s="62" t="s">
        <v>539</v>
      </c>
    </row>
    <row r="160" spans="1:6" ht="12.75" customHeight="1">
      <c r="A160" s="12"/>
      <c r="B160" s="73"/>
      <c r="C160" s="73" t="s">
        <v>41</v>
      </c>
      <c r="D160" s="117">
        <v>30000</v>
      </c>
      <c r="E160" s="118">
        <v>11881.88</v>
      </c>
      <c r="F160" s="62" t="s">
        <v>194</v>
      </c>
    </row>
    <row r="161" spans="1:6" ht="12.75" customHeight="1">
      <c r="A161" s="12"/>
      <c r="B161" s="73"/>
      <c r="C161" s="73"/>
      <c r="D161" s="117"/>
      <c r="E161" s="118"/>
      <c r="F161" s="62" t="s">
        <v>195</v>
      </c>
    </row>
    <row r="162" spans="1:6" ht="12.75" customHeight="1">
      <c r="A162" s="12"/>
      <c r="B162" s="73"/>
      <c r="C162" s="73" t="s">
        <v>230</v>
      </c>
      <c r="D162" s="117">
        <v>2000</v>
      </c>
      <c r="E162" s="118">
        <v>0</v>
      </c>
      <c r="F162" s="62" t="s">
        <v>251</v>
      </c>
    </row>
    <row r="163" spans="1:6" ht="12.75" customHeight="1">
      <c r="A163" s="12"/>
      <c r="B163" s="73"/>
      <c r="C163" s="73" t="s">
        <v>6</v>
      </c>
      <c r="D163" s="117">
        <v>25000</v>
      </c>
      <c r="E163" s="118">
        <v>4694</v>
      </c>
      <c r="F163" s="62" t="s">
        <v>354</v>
      </c>
    </row>
    <row r="164" spans="1:6" ht="12.75" customHeight="1">
      <c r="A164" s="12"/>
      <c r="B164" s="73"/>
      <c r="C164" s="73" t="s">
        <v>26</v>
      </c>
      <c r="D164" s="117">
        <v>55000</v>
      </c>
      <c r="E164" s="118">
        <v>40614.08</v>
      </c>
      <c r="F164" s="62" t="s">
        <v>174</v>
      </c>
    </row>
    <row r="165" spans="1:6" ht="12.75" customHeight="1">
      <c r="A165" s="12"/>
      <c r="B165" s="73"/>
      <c r="C165" s="73" t="s">
        <v>225</v>
      </c>
      <c r="D165" s="117">
        <v>1000</v>
      </c>
      <c r="E165" s="118">
        <v>40</v>
      </c>
      <c r="F165" s="62" t="s">
        <v>311</v>
      </c>
    </row>
    <row r="166" spans="1:6" ht="12.75" customHeight="1">
      <c r="A166" s="12"/>
      <c r="B166" s="73"/>
      <c r="C166" s="73" t="s">
        <v>47</v>
      </c>
      <c r="D166" s="117">
        <v>500</v>
      </c>
      <c r="E166" s="118">
        <v>0</v>
      </c>
      <c r="F166" s="62" t="s">
        <v>196</v>
      </c>
    </row>
    <row r="167" spans="1:6" ht="12.75" customHeight="1">
      <c r="A167" s="12"/>
      <c r="B167" s="73"/>
      <c r="C167" s="73" t="s">
        <v>32</v>
      </c>
      <c r="D167" s="117">
        <v>10000</v>
      </c>
      <c r="E167" s="118">
        <v>30</v>
      </c>
      <c r="F167" s="151" t="s">
        <v>252</v>
      </c>
    </row>
    <row r="168" spans="1:6" ht="12.75" customHeight="1">
      <c r="A168" s="12"/>
      <c r="B168" s="73"/>
      <c r="C168" s="73" t="s">
        <v>231</v>
      </c>
      <c r="D168" s="117">
        <v>15000</v>
      </c>
      <c r="E168" s="118">
        <v>5700</v>
      </c>
      <c r="F168" s="151" t="s">
        <v>253</v>
      </c>
    </row>
    <row r="169" spans="1:6" ht="12.75" customHeight="1">
      <c r="A169" s="12"/>
      <c r="B169" s="73"/>
      <c r="C169" s="73" t="s">
        <v>232</v>
      </c>
      <c r="D169" s="117">
        <v>10000</v>
      </c>
      <c r="E169" s="118">
        <v>3669.3</v>
      </c>
      <c r="F169" s="62" t="s">
        <v>517</v>
      </c>
    </row>
    <row r="170" spans="1:6" ht="12.75" customHeight="1">
      <c r="A170" s="12"/>
      <c r="B170" s="73"/>
      <c r="C170" s="73" t="s">
        <v>233</v>
      </c>
      <c r="D170" s="117">
        <v>65000</v>
      </c>
      <c r="E170" s="118">
        <v>38822.85</v>
      </c>
      <c r="F170" s="151" t="s">
        <v>254</v>
      </c>
    </row>
    <row r="171" spans="1:6" ht="12.75" customHeight="1">
      <c r="A171" s="12"/>
      <c r="B171" s="73"/>
      <c r="C171" s="73" t="s">
        <v>33</v>
      </c>
      <c r="D171" s="117">
        <v>10000</v>
      </c>
      <c r="E171" s="118">
        <v>9442.8</v>
      </c>
      <c r="F171" s="62" t="s">
        <v>440</v>
      </c>
    </row>
    <row r="172" spans="1:6" ht="12.75" customHeight="1">
      <c r="A172" s="12"/>
      <c r="B172" s="73"/>
      <c r="C172" s="73"/>
      <c r="D172" s="119">
        <f>SUM(D142:D171)</f>
        <v>3862537</v>
      </c>
      <c r="E172" s="120">
        <f>SUM(E142:E171)</f>
        <v>1934450.96</v>
      </c>
      <c r="F172" s="48"/>
    </row>
    <row r="173" spans="1:6" ht="12.75" customHeight="1">
      <c r="A173" s="12"/>
      <c r="B173" s="16"/>
      <c r="C173" s="16"/>
      <c r="D173" s="38"/>
      <c r="E173" s="39"/>
      <c r="F173" s="48"/>
    </row>
    <row r="174" spans="1:6" ht="12.75" customHeight="1">
      <c r="A174" s="12"/>
      <c r="B174" s="64" t="s">
        <v>234</v>
      </c>
      <c r="C174" s="64"/>
      <c r="D174" s="13"/>
      <c r="E174" s="14"/>
      <c r="F174" s="160" t="s">
        <v>255</v>
      </c>
    </row>
    <row r="175" spans="1:6" ht="12.75" customHeight="1">
      <c r="A175" s="12"/>
      <c r="B175" s="64"/>
      <c r="C175" s="64" t="s">
        <v>40</v>
      </c>
      <c r="D175" s="117">
        <v>1300</v>
      </c>
      <c r="E175" s="118">
        <v>0</v>
      </c>
      <c r="F175" s="151" t="s">
        <v>256</v>
      </c>
    </row>
    <row r="176" spans="1:6" ht="12.75" customHeight="1">
      <c r="A176" s="12"/>
      <c r="B176" s="64"/>
      <c r="C176" s="64" t="s">
        <v>51</v>
      </c>
      <c r="D176" s="117">
        <v>200</v>
      </c>
      <c r="E176" s="118">
        <v>0</v>
      </c>
      <c r="F176" s="151" t="s">
        <v>257</v>
      </c>
    </row>
    <row r="177" spans="1:6" ht="12.75" customHeight="1">
      <c r="A177" s="12"/>
      <c r="B177" s="64"/>
      <c r="C177" s="64" t="s">
        <v>5</v>
      </c>
      <c r="D177" s="117">
        <v>1680</v>
      </c>
      <c r="E177" s="118">
        <v>0</v>
      </c>
      <c r="F177" s="151" t="s">
        <v>193</v>
      </c>
    </row>
    <row r="178" spans="1:6" ht="12.75" customHeight="1">
      <c r="A178" s="12"/>
      <c r="B178" s="64"/>
      <c r="C178" s="64"/>
      <c r="D178" s="119">
        <f>SUM(D175:D177)</f>
        <v>3180</v>
      </c>
      <c r="E178" s="120">
        <f>SUM(E175:E177)</f>
        <v>0</v>
      </c>
      <c r="F178" s="48"/>
    </row>
    <row r="179" spans="1:6" ht="12.75" customHeight="1">
      <c r="A179" s="12"/>
      <c r="B179" s="73"/>
      <c r="C179" s="73"/>
      <c r="D179" s="38"/>
      <c r="E179" s="39"/>
      <c r="F179" s="48"/>
    </row>
    <row r="180" spans="1:6" ht="12.75" customHeight="1">
      <c r="A180" s="12"/>
      <c r="B180" s="64" t="s">
        <v>48</v>
      </c>
      <c r="C180" s="64"/>
      <c r="D180" s="13"/>
      <c r="E180" s="14"/>
      <c r="F180" s="153" t="s">
        <v>126</v>
      </c>
    </row>
    <row r="181" spans="1:6" ht="12.75" customHeight="1">
      <c r="A181" s="12"/>
      <c r="B181" s="64"/>
      <c r="C181" s="64" t="s">
        <v>24</v>
      </c>
      <c r="D181" s="117">
        <v>15000</v>
      </c>
      <c r="E181" s="118">
        <v>171.56</v>
      </c>
      <c r="F181" s="154" t="s">
        <v>355</v>
      </c>
    </row>
    <row r="182" spans="1:6" ht="12.75" customHeight="1">
      <c r="A182" s="12"/>
      <c r="B182" s="64"/>
      <c r="C182" s="64" t="s">
        <v>5</v>
      </c>
      <c r="D182" s="117">
        <v>16500</v>
      </c>
      <c r="E182" s="118">
        <v>5039.19</v>
      </c>
      <c r="F182" s="154" t="s">
        <v>356</v>
      </c>
    </row>
    <row r="183" spans="1:6" ht="12.75" customHeight="1">
      <c r="A183" s="12"/>
      <c r="B183" s="16"/>
      <c r="C183" s="16"/>
      <c r="D183" s="119">
        <f>SUM(D181:D182)</f>
        <v>31500</v>
      </c>
      <c r="E183" s="120">
        <f>SUM(E181:E182)</f>
        <v>5210.75</v>
      </c>
      <c r="F183" s="49"/>
    </row>
    <row r="184" spans="1:6" ht="12.75" customHeight="1">
      <c r="A184" s="12"/>
      <c r="B184" s="16"/>
      <c r="C184" s="16"/>
      <c r="D184" s="38"/>
      <c r="E184" s="39"/>
      <c r="F184" s="49"/>
    </row>
    <row r="185" spans="1:6" ht="12.75" customHeight="1">
      <c r="A185" s="12"/>
      <c r="B185" s="64" t="s">
        <v>50</v>
      </c>
      <c r="C185" s="64"/>
      <c r="D185" s="13"/>
      <c r="E185" s="14"/>
      <c r="F185" s="153" t="s">
        <v>130</v>
      </c>
    </row>
    <row r="186" spans="1:6" ht="12.75" customHeight="1">
      <c r="A186" s="12"/>
      <c r="B186" s="64"/>
      <c r="C186" s="64" t="s">
        <v>18</v>
      </c>
      <c r="D186" s="117">
        <v>1500</v>
      </c>
      <c r="E186" s="118">
        <v>611.07</v>
      </c>
      <c r="F186" s="154" t="s">
        <v>518</v>
      </c>
    </row>
    <row r="187" spans="1:6" ht="12.75" customHeight="1">
      <c r="A187" s="12"/>
      <c r="B187" s="64"/>
      <c r="C187" s="64" t="s">
        <v>40</v>
      </c>
      <c r="D187" s="117">
        <v>35700</v>
      </c>
      <c r="E187" s="118">
        <v>6800</v>
      </c>
      <c r="F187" s="62" t="s">
        <v>197</v>
      </c>
    </row>
    <row r="188" spans="1:6" ht="12.75" customHeight="1">
      <c r="A188" s="12"/>
      <c r="B188" s="16"/>
      <c r="C188" s="64" t="s">
        <v>19</v>
      </c>
      <c r="D188" s="117">
        <v>538000</v>
      </c>
      <c r="E188" s="118">
        <v>245228.12</v>
      </c>
      <c r="F188" s="62" t="s">
        <v>127</v>
      </c>
    </row>
    <row r="189" spans="1:6" ht="12.75" customHeight="1">
      <c r="A189" s="12"/>
      <c r="B189" s="16"/>
      <c r="C189" s="64" t="s">
        <v>20</v>
      </c>
      <c r="D189" s="117">
        <v>37500</v>
      </c>
      <c r="E189" s="118">
        <v>35066.93</v>
      </c>
      <c r="F189" s="62" t="s">
        <v>171</v>
      </c>
    </row>
    <row r="190" spans="1:6" ht="12.75" customHeight="1">
      <c r="A190" s="12"/>
      <c r="B190" s="16"/>
      <c r="C190" s="64" t="s">
        <v>21</v>
      </c>
      <c r="D190" s="117">
        <v>90000</v>
      </c>
      <c r="E190" s="118">
        <v>36675.62</v>
      </c>
      <c r="F190" s="62" t="s">
        <v>190</v>
      </c>
    </row>
    <row r="191" spans="1:6" ht="12.75" customHeight="1">
      <c r="A191" s="12"/>
      <c r="B191" s="16"/>
      <c r="C191" s="64" t="s">
        <v>22</v>
      </c>
      <c r="D191" s="117">
        <v>14000</v>
      </c>
      <c r="E191" s="118">
        <v>5573.15</v>
      </c>
      <c r="F191" s="62" t="s">
        <v>173</v>
      </c>
    </row>
    <row r="192" spans="1:6" ht="12.75" customHeight="1">
      <c r="A192" s="12"/>
      <c r="B192" s="16"/>
      <c r="C192" s="64" t="s">
        <v>43</v>
      </c>
      <c r="D192" s="117">
        <v>11500</v>
      </c>
      <c r="E192" s="118">
        <v>295.73</v>
      </c>
      <c r="F192" s="62" t="s">
        <v>191</v>
      </c>
    </row>
    <row r="193" spans="1:6" ht="12.75" customHeight="1">
      <c r="A193" s="12"/>
      <c r="B193" s="16"/>
      <c r="C193" s="64" t="s">
        <v>23</v>
      </c>
      <c r="D193" s="117">
        <v>7000</v>
      </c>
      <c r="E193" s="118">
        <v>6000</v>
      </c>
      <c r="F193" s="62" t="s">
        <v>128</v>
      </c>
    </row>
    <row r="194" spans="1:6" ht="12.75" customHeight="1">
      <c r="A194" s="12"/>
      <c r="B194" s="16"/>
      <c r="C194" s="64" t="s">
        <v>24</v>
      </c>
      <c r="D194" s="117">
        <v>43000</v>
      </c>
      <c r="E194" s="118">
        <v>17106.65</v>
      </c>
      <c r="F194" s="62" t="s">
        <v>519</v>
      </c>
    </row>
    <row r="195" spans="1:6" ht="12.75" customHeight="1">
      <c r="A195" s="12"/>
      <c r="B195" s="16"/>
      <c r="C195" s="64"/>
      <c r="D195" s="117"/>
      <c r="E195" s="118"/>
      <c r="F195" s="62" t="s">
        <v>408</v>
      </c>
    </row>
    <row r="196" spans="1:6" ht="12.75" customHeight="1">
      <c r="A196" s="12"/>
      <c r="B196" s="16"/>
      <c r="C196" s="64"/>
      <c r="D196" s="117"/>
      <c r="E196" s="118"/>
      <c r="F196" s="62" t="s">
        <v>407</v>
      </c>
    </row>
    <row r="197" spans="1:6" ht="12.75" customHeight="1">
      <c r="A197" s="12"/>
      <c r="B197" s="16"/>
      <c r="C197" s="64" t="s">
        <v>31</v>
      </c>
      <c r="D197" s="117">
        <v>17000</v>
      </c>
      <c r="E197" s="118">
        <v>8154.39</v>
      </c>
      <c r="F197" s="62" t="s">
        <v>198</v>
      </c>
    </row>
    <row r="198" spans="1:6" ht="12.75" customHeight="1">
      <c r="A198" s="12"/>
      <c r="B198" s="16"/>
      <c r="C198" s="64" t="s">
        <v>45</v>
      </c>
      <c r="D198" s="117">
        <v>1000</v>
      </c>
      <c r="E198" s="118">
        <v>116</v>
      </c>
      <c r="F198" s="62" t="s">
        <v>357</v>
      </c>
    </row>
    <row r="199" spans="1:6" ht="12.75" customHeight="1">
      <c r="A199" s="12"/>
      <c r="B199" s="16"/>
      <c r="C199" s="64" t="s">
        <v>5</v>
      </c>
      <c r="D199" s="117">
        <v>59000</v>
      </c>
      <c r="E199" s="118">
        <v>23199.55</v>
      </c>
      <c r="F199" s="62" t="s">
        <v>520</v>
      </c>
    </row>
    <row r="200" spans="1:6" ht="12.75" customHeight="1">
      <c r="A200" s="12"/>
      <c r="B200" s="16"/>
      <c r="C200" s="64"/>
      <c r="D200" s="117"/>
      <c r="E200" s="118"/>
      <c r="F200" s="62" t="s">
        <v>313</v>
      </c>
    </row>
    <row r="201" spans="1:6" ht="12.75" customHeight="1">
      <c r="A201" s="12"/>
      <c r="B201" s="16"/>
      <c r="C201" s="64"/>
      <c r="D201" s="117"/>
      <c r="E201" s="118"/>
      <c r="F201" s="62" t="s">
        <v>312</v>
      </c>
    </row>
    <row r="202" spans="1:6" ht="12.75" customHeight="1">
      <c r="A202" s="12"/>
      <c r="B202" s="16"/>
      <c r="C202" s="64"/>
      <c r="D202" s="117"/>
      <c r="E202" s="118"/>
      <c r="F202" s="62" t="s">
        <v>358</v>
      </c>
    </row>
    <row r="203" spans="1:6" ht="12.75" customHeight="1">
      <c r="A203" s="12"/>
      <c r="B203" s="16"/>
      <c r="C203" s="64"/>
      <c r="D203" s="117"/>
      <c r="E203" s="118"/>
      <c r="F203" s="62" t="s">
        <v>409</v>
      </c>
    </row>
    <row r="204" spans="1:6" ht="12.75" customHeight="1">
      <c r="A204" s="12"/>
      <c r="B204" s="16"/>
      <c r="C204" s="64" t="s">
        <v>46</v>
      </c>
      <c r="D204" s="117">
        <v>1000</v>
      </c>
      <c r="E204" s="118">
        <v>392</v>
      </c>
      <c r="F204" s="62" t="s">
        <v>314</v>
      </c>
    </row>
    <row r="205" spans="1:6" ht="12.75" customHeight="1">
      <c r="A205" s="12"/>
      <c r="B205" s="16"/>
      <c r="C205" s="64" t="s">
        <v>226</v>
      </c>
      <c r="D205" s="117">
        <v>4500</v>
      </c>
      <c r="E205" s="118">
        <v>2060.03</v>
      </c>
      <c r="F205" s="62" t="s">
        <v>244</v>
      </c>
    </row>
    <row r="206" spans="1:6" ht="12.75" customHeight="1">
      <c r="A206" s="12"/>
      <c r="B206" s="16"/>
      <c r="C206" s="64" t="s">
        <v>229</v>
      </c>
      <c r="D206" s="117">
        <v>2000</v>
      </c>
      <c r="E206" s="118">
        <v>809.69</v>
      </c>
      <c r="F206" s="62" t="s">
        <v>250</v>
      </c>
    </row>
    <row r="207" spans="1:6" ht="12.75" customHeight="1">
      <c r="A207" s="12"/>
      <c r="B207" s="16"/>
      <c r="C207" s="64" t="s">
        <v>41</v>
      </c>
      <c r="D207" s="117">
        <v>4500</v>
      </c>
      <c r="E207" s="118">
        <v>1344.94</v>
      </c>
      <c r="F207" s="62" t="s">
        <v>410</v>
      </c>
    </row>
    <row r="208" spans="1:6" ht="12.75" customHeight="1">
      <c r="A208" s="12"/>
      <c r="B208" s="16"/>
      <c r="C208" s="64" t="s">
        <v>6</v>
      </c>
      <c r="D208" s="117">
        <v>35700</v>
      </c>
      <c r="E208" s="118">
        <v>12870.81</v>
      </c>
      <c r="F208" s="62" t="s">
        <v>258</v>
      </c>
    </row>
    <row r="209" spans="1:6" ht="12.75" customHeight="1">
      <c r="A209" s="12"/>
      <c r="B209" s="16"/>
      <c r="C209" s="64"/>
      <c r="D209" s="117"/>
      <c r="E209" s="118"/>
      <c r="F209" s="62" t="s">
        <v>442</v>
      </c>
    </row>
    <row r="210" spans="1:6" ht="12.75" customHeight="1">
      <c r="A210" s="12"/>
      <c r="B210" s="16"/>
      <c r="C210" s="64"/>
      <c r="D210" s="117"/>
      <c r="E210" s="118"/>
      <c r="F210" s="62" t="s">
        <v>411</v>
      </c>
    </row>
    <row r="211" spans="1:6" ht="12.75" customHeight="1">
      <c r="A211" s="12"/>
      <c r="B211" s="16"/>
      <c r="C211" s="64" t="s">
        <v>26</v>
      </c>
      <c r="D211" s="117">
        <v>13200</v>
      </c>
      <c r="E211" s="118">
        <v>9000.36</v>
      </c>
      <c r="F211" s="62" t="s">
        <v>174</v>
      </c>
    </row>
    <row r="212" spans="1:6" ht="12.75" customHeight="1">
      <c r="A212" s="12"/>
      <c r="B212" s="16"/>
      <c r="C212" s="64" t="s">
        <v>32</v>
      </c>
      <c r="D212" s="117">
        <v>3000</v>
      </c>
      <c r="E212" s="118">
        <v>439.01</v>
      </c>
      <c r="F212" s="62" t="s">
        <v>359</v>
      </c>
    </row>
    <row r="213" spans="1:6" ht="12.75" customHeight="1">
      <c r="A213" s="12"/>
      <c r="B213" s="16"/>
      <c r="C213" s="64" t="s">
        <v>231</v>
      </c>
      <c r="D213" s="130">
        <v>5000</v>
      </c>
      <c r="E213" s="131">
        <v>980</v>
      </c>
      <c r="F213" s="62" t="s">
        <v>253</v>
      </c>
    </row>
    <row r="214" spans="1:6" ht="12.75" customHeight="1">
      <c r="A214" s="12"/>
      <c r="B214" s="16"/>
      <c r="C214" s="64" t="s">
        <v>232</v>
      </c>
      <c r="D214" s="130">
        <v>3000</v>
      </c>
      <c r="E214" s="131">
        <v>1191.86</v>
      </c>
      <c r="F214" s="62" t="s">
        <v>259</v>
      </c>
    </row>
    <row r="215" spans="1:6" ht="12.75" customHeight="1">
      <c r="A215" s="12"/>
      <c r="B215" s="16"/>
      <c r="C215" s="64" t="s">
        <v>233</v>
      </c>
      <c r="D215" s="130">
        <v>10000</v>
      </c>
      <c r="E215" s="131">
        <v>1346</v>
      </c>
      <c r="F215" s="62" t="s">
        <v>260</v>
      </c>
    </row>
    <row r="216" spans="1:6" ht="12.75" customHeight="1">
      <c r="A216" s="15"/>
      <c r="B216" s="91"/>
      <c r="C216" s="64"/>
      <c r="D216" s="127">
        <f>SUM(D186:D215)</f>
        <v>937100</v>
      </c>
      <c r="E216" s="128">
        <f>SUM(E186:E215)</f>
        <v>415261.91000000003</v>
      </c>
      <c r="F216" s="49"/>
    </row>
    <row r="217" spans="1:6" ht="12.75" customHeight="1">
      <c r="A217" s="96"/>
      <c r="B217" s="42" t="s">
        <v>115</v>
      </c>
      <c r="C217" s="41"/>
      <c r="D217" s="125">
        <f>SUM(D216+D183+D178+D172+D139+D131)</f>
        <v>5160517</v>
      </c>
      <c r="E217" s="132">
        <f>SUM(E216+E183+E178+E172+E139+E131)</f>
        <v>2504239.52</v>
      </c>
      <c r="F217" s="126" t="s">
        <v>457</v>
      </c>
    </row>
    <row r="218" spans="1:6" ht="12.75" customHeight="1">
      <c r="A218" s="63" t="s">
        <v>52</v>
      </c>
      <c r="B218" s="64"/>
      <c r="C218" s="20"/>
      <c r="D218" s="13"/>
      <c r="E218" s="14"/>
      <c r="F218" s="62" t="s">
        <v>199</v>
      </c>
    </row>
    <row r="219" spans="1:6" ht="12.75" customHeight="1">
      <c r="A219" s="20"/>
      <c r="B219" s="64"/>
      <c r="C219" s="20"/>
      <c r="D219" s="13"/>
      <c r="E219" s="14"/>
      <c r="F219" s="62" t="s">
        <v>394</v>
      </c>
    </row>
    <row r="220" spans="1:6" ht="12.75" customHeight="1">
      <c r="A220" s="20"/>
      <c r="B220" s="64"/>
      <c r="C220" s="20"/>
      <c r="D220" s="13"/>
      <c r="E220" s="14"/>
      <c r="F220" s="62" t="s">
        <v>200</v>
      </c>
    </row>
    <row r="221" spans="1:6" ht="12.75" customHeight="1">
      <c r="A221" s="20"/>
      <c r="B221" s="64" t="s">
        <v>53</v>
      </c>
      <c r="C221" s="20"/>
      <c r="D221" s="13"/>
      <c r="E221" s="14"/>
      <c r="F221" s="153" t="s">
        <v>201</v>
      </c>
    </row>
    <row r="222" spans="1:6" ht="12.75" customHeight="1">
      <c r="A222" s="20"/>
      <c r="B222" s="64"/>
      <c r="C222" s="20"/>
      <c r="D222" s="13"/>
      <c r="E222" s="14"/>
      <c r="F222" s="153" t="s">
        <v>202</v>
      </c>
    </row>
    <row r="223" spans="1:6" ht="12.75" customHeight="1">
      <c r="A223" s="20"/>
      <c r="B223" s="64"/>
      <c r="C223" s="20"/>
      <c r="D223" s="13"/>
      <c r="E223" s="14"/>
      <c r="F223" s="154" t="s">
        <v>261</v>
      </c>
    </row>
    <row r="224" spans="1:6" ht="12.75" customHeight="1">
      <c r="A224" s="20"/>
      <c r="B224" s="64"/>
      <c r="C224" s="20" t="s">
        <v>19</v>
      </c>
      <c r="D224" s="117">
        <v>2304</v>
      </c>
      <c r="E224" s="118">
        <v>565.5</v>
      </c>
      <c r="F224" s="62" t="s">
        <v>127</v>
      </c>
    </row>
    <row r="225" spans="1:6" ht="12.75" customHeight="1">
      <c r="A225" s="20"/>
      <c r="B225" s="64"/>
      <c r="C225" s="20" t="s">
        <v>21</v>
      </c>
      <c r="D225" s="117">
        <v>350</v>
      </c>
      <c r="E225" s="118">
        <v>85.9</v>
      </c>
      <c r="F225" s="62" t="s">
        <v>172</v>
      </c>
    </row>
    <row r="226" spans="1:6" ht="12.75" customHeight="1">
      <c r="A226" s="20"/>
      <c r="B226" s="64"/>
      <c r="C226" s="20" t="s">
        <v>22</v>
      </c>
      <c r="D226" s="117">
        <v>56</v>
      </c>
      <c r="E226" s="118">
        <v>13.85</v>
      </c>
      <c r="F226" s="62" t="s">
        <v>173</v>
      </c>
    </row>
    <row r="227" spans="1:6" ht="12.75" customHeight="1">
      <c r="A227" s="20"/>
      <c r="B227" s="133"/>
      <c r="C227" s="20"/>
      <c r="D227" s="119">
        <f>SUM(D224:D226)</f>
        <v>2710</v>
      </c>
      <c r="E227" s="119">
        <f>SUM(E224:E226)</f>
        <v>665.25</v>
      </c>
      <c r="F227" s="49"/>
    </row>
    <row r="228" spans="1:6" ht="12.75" customHeight="1">
      <c r="A228" s="20"/>
      <c r="B228" s="133"/>
      <c r="C228" s="20"/>
      <c r="D228" s="127"/>
      <c r="E228" s="127"/>
      <c r="F228" s="49"/>
    </row>
    <row r="229" spans="1:6" ht="12.75" customHeight="1">
      <c r="A229" s="20"/>
      <c r="B229" s="133" t="s">
        <v>458</v>
      </c>
      <c r="C229" s="20"/>
      <c r="D229" s="127"/>
      <c r="E229" s="127"/>
      <c r="F229" s="153" t="s">
        <v>521</v>
      </c>
    </row>
    <row r="230" spans="1:6" ht="12.75" customHeight="1">
      <c r="A230" s="20"/>
      <c r="B230" s="133"/>
      <c r="C230" s="20" t="s">
        <v>40</v>
      </c>
      <c r="D230" s="130">
        <v>10890</v>
      </c>
      <c r="E230" s="130">
        <v>10890</v>
      </c>
      <c r="F230" s="62" t="s">
        <v>522</v>
      </c>
    </row>
    <row r="231" spans="1:6" ht="12.75" customHeight="1">
      <c r="A231" s="20"/>
      <c r="B231" s="133"/>
      <c r="C231" s="20" t="s">
        <v>21</v>
      </c>
      <c r="D231" s="130">
        <v>540</v>
      </c>
      <c r="E231" s="130">
        <v>291.28</v>
      </c>
      <c r="F231" s="62" t="s">
        <v>172</v>
      </c>
    </row>
    <row r="232" spans="1:6" ht="12.75" customHeight="1">
      <c r="A232" s="20"/>
      <c r="B232" s="133"/>
      <c r="C232" s="20" t="s">
        <v>22</v>
      </c>
      <c r="D232" s="130">
        <v>80</v>
      </c>
      <c r="E232" s="130">
        <v>47.26</v>
      </c>
      <c r="F232" s="62" t="s">
        <v>173</v>
      </c>
    </row>
    <row r="233" spans="1:6" ht="12.75" customHeight="1">
      <c r="A233" s="20"/>
      <c r="B233" s="133"/>
      <c r="C233" s="20" t="s">
        <v>23</v>
      </c>
      <c r="D233" s="130">
        <v>6502</v>
      </c>
      <c r="E233" s="130">
        <v>4446</v>
      </c>
      <c r="F233" s="62" t="s">
        <v>128</v>
      </c>
    </row>
    <row r="234" spans="1:6" ht="12.75" customHeight="1">
      <c r="A234" s="20"/>
      <c r="B234" s="133"/>
      <c r="C234" s="20" t="s">
        <v>24</v>
      </c>
      <c r="D234" s="130">
        <v>3350</v>
      </c>
      <c r="E234" s="130">
        <v>3341.04</v>
      </c>
      <c r="F234" s="62" t="s">
        <v>523</v>
      </c>
    </row>
    <row r="235" spans="1:6" ht="12.75" customHeight="1">
      <c r="A235" s="20"/>
      <c r="B235" s="133"/>
      <c r="C235" s="20" t="s">
        <v>5</v>
      </c>
      <c r="D235" s="130">
        <v>305</v>
      </c>
      <c r="E235" s="130">
        <v>304.6</v>
      </c>
      <c r="F235" s="62" t="s">
        <v>524</v>
      </c>
    </row>
    <row r="236" spans="1:6" ht="12.75" customHeight="1">
      <c r="A236" s="20"/>
      <c r="B236" s="133"/>
      <c r="C236" s="20"/>
      <c r="D236" s="130"/>
      <c r="E236" s="130"/>
      <c r="F236" s="62" t="s">
        <v>525</v>
      </c>
    </row>
    <row r="237" spans="1:6" ht="12.75" customHeight="1">
      <c r="A237" s="20"/>
      <c r="B237" s="133"/>
      <c r="C237" s="20" t="s">
        <v>41</v>
      </c>
      <c r="D237" s="130">
        <v>2370</v>
      </c>
      <c r="E237" s="130">
        <v>2321.3</v>
      </c>
      <c r="F237" s="62" t="s">
        <v>526</v>
      </c>
    </row>
    <row r="238" spans="1:6" ht="12.75" customHeight="1">
      <c r="A238" s="20"/>
      <c r="B238" s="133"/>
      <c r="C238" s="134"/>
      <c r="D238" s="127">
        <f>SUM(D230:D237)</f>
        <v>24037</v>
      </c>
      <c r="E238" s="127">
        <f>SUM(E230:E237)</f>
        <v>21641.48</v>
      </c>
      <c r="F238" s="49"/>
    </row>
    <row r="239" spans="1:6" ht="12.75" customHeight="1">
      <c r="A239" s="96"/>
      <c r="B239" s="42" t="s">
        <v>115</v>
      </c>
      <c r="C239" s="41"/>
      <c r="D239" s="125">
        <f>SUM(D227+D238)</f>
        <v>26747</v>
      </c>
      <c r="E239" s="125">
        <f>SUM(E227+E238)</f>
        <v>22306.73</v>
      </c>
      <c r="F239" s="126" t="s">
        <v>459</v>
      </c>
    </row>
    <row r="240" spans="1:6" ht="12.75" customHeight="1">
      <c r="A240" s="20" t="s">
        <v>54</v>
      </c>
      <c r="B240" s="64"/>
      <c r="C240" s="20"/>
      <c r="D240" s="13"/>
      <c r="E240" s="14"/>
      <c r="F240" s="62" t="s">
        <v>203</v>
      </c>
    </row>
    <row r="241" spans="1:6" ht="12.75" customHeight="1">
      <c r="A241" s="20"/>
      <c r="B241" s="64"/>
      <c r="C241" s="20"/>
      <c r="D241" s="13"/>
      <c r="E241" s="14"/>
      <c r="F241" s="62" t="s">
        <v>204</v>
      </c>
    </row>
    <row r="242" spans="1:6" ht="12.75" customHeight="1">
      <c r="A242" s="20"/>
      <c r="B242" s="64" t="s">
        <v>460</v>
      </c>
      <c r="C242" s="20"/>
      <c r="D242" s="13"/>
      <c r="E242" s="14"/>
      <c r="F242" s="153" t="s">
        <v>527</v>
      </c>
    </row>
    <row r="243" spans="1:6" ht="12.75" customHeight="1">
      <c r="A243" s="20"/>
      <c r="B243" s="64"/>
      <c r="C243" s="20" t="s">
        <v>5</v>
      </c>
      <c r="D243" s="117">
        <v>1000</v>
      </c>
      <c r="E243" s="118">
        <v>1000</v>
      </c>
      <c r="F243" s="62" t="s">
        <v>528</v>
      </c>
    </row>
    <row r="244" spans="1:6" ht="12.75" customHeight="1">
      <c r="A244" s="20"/>
      <c r="B244" s="64"/>
      <c r="C244" s="20"/>
      <c r="D244" s="119">
        <f>SUM(D243)</f>
        <v>1000</v>
      </c>
      <c r="E244" s="119">
        <f>SUM(E243)</f>
        <v>1000</v>
      </c>
      <c r="F244" s="49"/>
    </row>
    <row r="245" spans="1:6" ht="12.75" customHeight="1">
      <c r="A245" s="20"/>
      <c r="B245" s="64"/>
      <c r="C245" s="20"/>
      <c r="D245" s="13"/>
      <c r="E245" s="14"/>
      <c r="F245" s="49"/>
    </row>
    <row r="246" spans="1:6" ht="12.75" customHeight="1">
      <c r="A246" s="20"/>
      <c r="B246" s="64" t="s">
        <v>461</v>
      </c>
      <c r="C246" s="20"/>
      <c r="D246" s="13"/>
      <c r="E246" s="14"/>
      <c r="F246" s="153" t="s">
        <v>529</v>
      </c>
    </row>
    <row r="247" spans="1:6" ht="12.75" customHeight="1">
      <c r="A247" s="20"/>
      <c r="B247" s="64"/>
      <c r="C247" s="20" t="s">
        <v>462</v>
      </c>
      <c r="D247" s="117">
        <v>100000</v>
      </c>
      <c r="E247" s="118">
        <v>100000</v>
      </c>
      <c r="F247" s="154" t="s">
        <v>530</v>
      </c>
    </row>
    <row r="248" spans="1:6" ht="12.75" customHeight="1">
      <c r="A248" s="20"/>
      <c r="B248" s="64"/>
      <c r="C248" s="20"/>
      <c r="D248" s="119">
        <f>SUM(D247)</f>
        <v>100000</v>
      </c>
      <c r="E248" s="119">
        <f>SUM(E247)</f>
        <v>100000</v>
      </c>
      <c r="F248" s="154"/>
    </row>
    <row r="249" spans="1:6" ht="12.75" customHeight="1">
      <c r="A249" s="20"/>
      <c r="B249" s="64"/>
      <c r="C249" s="20"/>
      <c r="D249" s="13"/>
      <c r="E249" s="14"/>
      <c r="F249" s="154"/>
    </row>
    <row r="250" spans="1:6" ht="12.75" customHeight="1">
      <c r="A250" s="20"/>
      <c r="B250" s="64" t="s">
        <v>55</v>
      </c>
      <c r="C250" s="20"/>
      <c r="D250" s="13"/>
      <c r="E250" s="14"/>
      <c r="F250" s="153" t="s">
        <v>205</v>
      </c>
    </row>
    <row r="251" spans="1:6" ht="12.75" customHeight="1">
      <c r="A251" s="20"/>
      <c r="B251" s="64"/>
      <c r="C251" s="20" t="s">
        <v>56</v>
      </c>
      <c r="D251" s="117">
        <v>91140</v>
      </c>
      <c r="E251" s="118">
        <v>78040</v>
      </c>
      <c r="F251" s="154" t="s">
        <v>206</v>
      </c>
    </row>
    <row r="252" spans="1:6" ht="12.75" customHeight="1">
      <c r="A252" s="20"/>
      <c r="B252" s="64"/>
      <c r="C252" s="20"/>
      <c r="D252" s="117"/>
      <c r="E252" s="118"/>
      <c r="F252" s="154" t="s">
        <v>207</v>
      </c>
    </row>
    <row r="253" spans="1:6" ht="12.75" customHeight="1">
      <c r="A253" s="20"/>
      <c r="B253" s="64"/>
      <c r="C253" s="20"/>
      <c r="D253" s="117"/>
      <c r="E253" s="118"/>
      <c r="F253" s="154" t="s">
        <v>208</v>
      </c>
    </row>
    <row r="254" spans="1:6" ht="12.75" customHeight="1">
      <c r="A254" s="20"/>
      <c r="B254" s="64"/>
      <c r="C254" s="20" t="s">
        <v>49</v>
      </c>
      <c r="D254" s="117">
        <v>2500</v>
      </c>
      <c r="E254" s="118">
        <v>0</v>
      </c>
      <c r="F254" s="62" t="s">
        <v>531</v>
      </c>
    </row>
    <row r="255" spans="1:6" ht="12.75" customHeight="1">
      <c r="A255" s="20"/>
      <c r="B255" s="64"/>
      <c r="C255" s="20" t="s">
        <v>21</v>
      </c>
      <c r="D255" s="117">
        <v>1700</v>
      </c>
      <c r="E255" s="118">
        <v>430.35</v>
      </c>
      <c r="F255" s="62" t="s">
        <v>172</v>
      </c>
    </row>
    <row r="256" spans="1:6" ht="12.75" customHeight="1">
      <c r="A256" s="20"/>
      <c r="B256" s="64"/>
      <c r="C256" s="20" t="s">
        <v>22</v>
      </c>
      <c r="D256" s="117">
        <v>200</v>
      </c>
      <c r="E256" s="118">
        <v>41.16</v>
      </c>
      <c r="F256" s="62" t="s">
        <v>173</v>
      </c>
    </row>
    <row r="257" spans="1:6" ht="12.75" customHeight="1">
      <c r="A257" s="20"/>
      <c r="B257" s="64"/>
      <c r="C257" s="20" t="s">
        <v>23</v>
      </c>
      <c r="D257" s="117">
        <v>22680</v>
      </c>
      <c r="E257" s="118">
        <v>5490</v>
      </c>
      <c r="F257" s="62" t="s">
        <v>128</v>
      </c>
    </row>
    <row r="258" spans="1:6" ht="12.75" customHeight="1">
      <c r="A258" s="20"/>
      <c r="B258" s="64"/>
      <c r="C258" s="20" t="s">
        <v>24</v>
      </c>
      <c r="D258" s="117">
        <v>5280</v>
      </c>
      <c r="E258" s="118">
        <v>0</v>
      </c>
      <c r="F258" s="62" t="s">
        <v>262</v>
      </c>
    </row>
    <row r="259" spans="1:6" ht="12.75" customHeight="1">
      <c r="A259" s="20"/>
      <c r="B259" s="64"/>
      <c r="C259" s="20" t="s">
        <v>45</v>
      </c>
      <c r="D259" s="117">
        <v>500</v>
      </c>
      <c r="E259" s="118">
        <v>0</v>
      </c>
      <c r="F259" s="62" t="s">
        <v>135</v>
      </c>
    </row>
    <row r="260" spans="1:6" ht="12.75" customHeight="1">
      <c r="A260" s="20"/>
      <c r="B260" s="64"/>
      <c r="C260" s="20" t="s">
        <v>5</v>
      </c>
      <c r="D260" s="117">
        <v>6000</v>
      </c>
      <c r="E260" s="118">
        <v>1750</v>
      </c>
      <c r="F260" s="151" t="s">
        <v>532</v>
      </c>
    </row>
    <row r="261" spans="1:8" ht="12.75" customHeight="1">
      <c r="A261" s="20"/>
      <c r="B261" s="64"/>
      <c r="C261" s="20" t="s">
        <v>27</v>
      </c>
      <c r="D261" s="117">
        <v>5000</v>
      </c>
      <c r="E261" s="118">
        <v>0</v>
      </c>
      <c r="F261" s="62" t="s">
        <v>533</v>
      </c>
      <c r="H261" s="62"/>
    </row>
    <row r="262" spans="1:6" ht="12.75" customHeight="1">
      <c r="A262" s="20"/>
      <c r="B262" s="64"/>
      <c r="C262" s="20" t="s">
        <v>326</v>
      </c>
      <c r="D262" s="117">
        <v>150000</v>
      </c>
      <c r="E262" s="118">
        <v>150000</v>
      </c>
      <c r="F262" s="151" t="s">
        <v>534</v>
      </c>
    </row>
    <row r="263" spans="1:6" ht="12.75" customHeight="1">
      <c r="A263" s="12"/>
      <c r="B263" s="16"/>
      <c r="C263" s="12"/>
      <c r="D263" s="119">
        <f>SUM(D251:D262)</f>
        <v>285000</v>
      </c>
      <c r="E263" s="120">
        <f>SUM(E251:E262)</f>
        <v>235751.51</v>
      </c>
      <c r="F263" s="48"/>
    </row>
    <row r="264" spans="1:6" ht="12.75" customHeight="1">
      <c r="A264" s="12"/>
      <c r="B264" s="16"/>
      <c r="C264" s="12"/>
      <c r="D264" s="38"/>
      <c r="E264" s="39"/>
      <c r="F264" s="48"/>
    </row>
    <row r="265" spans="1:6" ht="12.75" customHeight="1">
      <c r="A265" s="12"/>
      <c r="B265" s="64" t="s">
        <v>463</v>
      </c>
      <c r="C265" s="20"/>
      <c r="D265" s="38"/>
      <c r="E265" s="39"/>
      <c r="F265" s="160" t="s">
        <v>535</v>
      </c>
    </row>
    <row r="266" spans="1:6" ht="12.75" customHeight="1">
      <c r="A266" s="12"/>
      <c r="B266" s="64"/>
      <c r="C266" s="20" t="s">
        <v>49</v>
      </c>
      <c r="D266" s="117">
        <v>300</v>
      </c>
      <c r="E266" s="118">
        <v>299.9</v>
      </c>
      <c r="F266" s="151" t="s">
        <v>536</v>
      </c>
    </row>
    <row r="267" spans="1:6" ht="12.75" customHeight="1">
      <c r="A267" s="12"/>
      <c r="B267" s="16"/>
      <c r="C267" s="20" t="s">
        <v>23</v>
      </c>
      <c r="D267" s="117">
        <v>3000</v>
      </c>
      <c r="E267" s="118">
        <v>0</v>
      </c>
      <c r="F267" s="62" t="s">
        <v>128</v>
      </c>
    </row>
    <row r="268" spans="1:6" ht="12.75" customHeight="1">
      <c r="A268" s="12"/>
      <c r="B268" s="16"/>
      <c r="C268" s="20" t="s">
        <v>24</v>
      </c>
      <c r="D268" s="117">
        <v>3000</v>
      </c>
      <c r="E268" s="118">
        <v>0</v>
      </c>
      <c r="F268" s="62" t="s">
        <v>262</v>
      </c>
    </row>
    <row r="269" spans="1:6" ht="12.75" customHeight="1">
      <c r="A269" s="12"/>
      <c r="B269" s="16"/>
      <c r="C269" s="20" t="s">
        <v>5</v>
      </c>
      <c r="D269" s="117">
        <v>8000</v>
      </c>
      <c r="E269" s="118">
        <v>0</v>
      </c>
      <c r="F269" s="151" t="s">
        <v>193</v>
      </c>
    </row>
    <row r="270" spans="1:6" ht="12.75" customHeight="1">
      <c r="A270" s="12"/>
      <c r="B270" s="16"/>
      <c r="C270" s="20"/>
      <c r="D270" s="119">
        <f>SUM(D266:D269)</f>
        <v>14300</v>
      </c>
      <c r="E270" s="119">
        <f>SUM(E266:E269)</f>
        <v>299.9</v>
      </c>
      <c r="F270" s="48"/>
    </row>
    <row r="271" spans="1:6" ht="12.75" customHeight="1">
      <c r="A271" s="12"/>
      <c r="B271" s="16"/>
      <c r="C271" s="12"/>
      <c r="D271" s="38"/>
      <c r="E271" s="39"/>
      <c r="F271" s="48"/>
    </row>
    <row r="272" spans="1:6" ht="12.75" customHeight="1">
      <c r="A272" s="12"/>
      <c r="B272" s="64" t="s">
        <v>57</v>
      </c>
      <c r="C272" s="20"/>
      <c r="D272" s="13"/>
      <c r="E272" s="14"/>
      <c r="F272" s="161" t="s">
        <v>130</v>
      </c>
    </row>
    <row r="273" spans="1:6" ht="12.75" customHeight="1">
      <c r="A273" s="12"/>
      <c r="B273" s="64"/>
      <c r="C273" s="64" t="s">
        <v>235</v>
      </c>
      <c r="D273" s="117">
        <v>6000</v>
      </c>
      <c r="E273" s="118">
        <v>0</v>
      </c>
      <c r="F273" s="156" t="s">
        <v>537</v>
      </c>
    </row>
    <row r="274" spans="1:6" ht="12.75" customHeight="1">
      <c r="A274" s="12"/>
      <c r="B274" s="64"/>
      <c r="C274" s="64" t="s">
        <v>24</v>
      </c>
      <c r="D274" s="117">
        <v>7000</v>
      </c>
      <c r="E274" s="118">
        <v>638.19</v>
      </c>
      <c r="F274" s="156" t="s">
        <v>538</v>
      </c>
    </row>
    <row r="275" spans="1:6" ht="12.75" customHeight="1">
      <c r="A275" s="12"/>
      <c r="B275" s="64"/>
      <c r="C275" s="64"/>
      <c r="D275" s="127">
        <f>SUM(D273:D274)</f>
        <v>13000</v>
      </c>
      <c r="E275" s="127">
        <f>SUM(E273:E274)</f>
        <v>638.19</v>
      </c>
      <c r="F275" s="48"/>
    </row>
    <row r="276" spans="1:6" ht="12.75" customHeight="1">
      <c r="A276" s="96"/>
      <c r="B276" s="42" t="s">
        <v>115</v>
      </c>
      <c r="C276" s="41"/>
      <c r="D276" s="125">
        <f>SUM(+D275+D263+D270+D244+D248)</f>
        <v>413300</v>
      </c>
      <c r="E276" s="125">
        <f>SUM(+E275+E263+E270+E244+E248)</f>
        <v>337689.6</v>
      </c>
      <c r="F276" s="126" t="s">
        <v>464</v>
      </c>
    </row>
    <row r="277" spans="1:6" ht="12.75" customHeight="1">
      <c r="A277" s="66" t="s">
        <v>58</v>
      </c>
      <c r="B277" s="90"/>
      <c r="C277" s="67"/>
      <c r="D277" s="107"/>
      <c r="E277" s="108"/>
      <c r="F277" s="156" t="s">
        <v>131</v>
      </c>
    </row>
    <row r="278" spans="1:6" ht="12.75" customHeight="1">
      <c r="A278" s="74"/>
      <c r="B278" s="71"/>
      <c r="C278" s="67"/>
      <c r="D278" s="107"/>
      <c r="E278" s="108"/>
      <c r="F278" s="156" t="s">
        <v>395</v>
      </c>
    </row>
    <row r="279" spans="1:6" ht="12.75" customHeight="1">
      <c r="A279" s="74"/>
      <c r="B279" s="67"/>
      <c r="C279" s="67"/>
      <c r="D279" s="107"/>
      <c r="E279" s="108"/>
      <c r="F279" s="156" t="s">
        <v>132</v>
      </c>
    </row>
    <row r="280" spans="1:6" ht="12.75" customHeight="1">
      <c r="A280" s="74"/>
      <c r="B280" s="67" t="s">
        <v>59</v>
      </c>
      <c r="C280" s="67"/>
      <c r="D280" s="107"/>
      <c r="E280" s="108"/>
      <c r="F280" s="161" t="s">
        <v>133</v>
      </c>
    </row>
    <row r="281" spans="1:6" ht="12.75" customHeight="1">
      <c r="A281" s="74"/>
      <c r="B281" s="67"/>
      <c r="C281" s="67"/>
      <c r="D281" s="107"/>
      <c r="E281" s="108"/>
      <c r="F281" s="161" t="s">
        <v>134</v>
      </c>
    </row>
    <row r="282" spans="1:6" ht="12.75" customHeight="1">
      <c r="A282" s="68"/>
      <c r="B282" s="71"/>
      <c r="C282" s="71" t="s">
        <v>21</v>
      </c>
      <c r="D282" s="117">
        <v>2500</v>
      </c>
      <c r="E282" s="118">
        <v>1630.21</v>
      </c>
      <c r="F282" s="62" t="s">
        <v>172</v>
      </c>
    </row>
    <row r="283" spans="1:6" ht="12.75" customHeight="1">
      <c r="A283" s="68"/>
      <c r="B283" s="71"/>
      <c r="C283" s="71" t="s">
        <v>22</v>
      </c>
      <c r="D283" s="117">
        <v>500</v>
      </c>
      <c r="E283" s="118">
        <v>220.11</v>
      </c>
      <c r="F283" s="62" t="s">
        <v>173</v>
      </c>
    </row>
    <row r="284" spans="1:6" ht="12.75" customHeight="1">
      <c r="A284" s="68"/>
      <c r="B284" s="71"/>
      <c r="C284" s="71" t="s">
        <v>23</v>
      </c>
      <c r="D284" s="117">
        <v>55000</v>
      </c>
      <c r="E284" s="118">
        <v>27278</v>
      </c>
      <c r="F284" s="151" t="s">
        <v>128</v>
      </c>
    </row>
    <row r="285" spans="1:6" ht="12.75" customHeight="1">
      <c r="A285" s="12"/>
      <c r="B285" s="16"/>
      <c r="C285" s="64" t="s">
        <v>5</v>
      </c>
      <c r="D285" s="117">
        <v>1500</v>
      </c>
      <c r="E285" s="118">
        <v>218.98</v>
      </c>
      <c r="F285" s="157" t="s">
        <v>263</v>
      </c>
    </row>
    <row r="286" spans="1:6" ht="12.75" customHeight="1">
      <c r="A286" s="12"/>
      <c r="B286" s="16"/>
      <c r="C286" s="64" t="s">
        <v>228</v>
      </c>
      <c r="D286" s="117">
        <v>20000</v>
      </c>
      <c r="E286" s="118">
        <v>0</v>
      </c>
      <c r="F286" s="62" t="s">
        <v>539</v>
      </c>
    </row>
    <row r="287" spans="1:6" ht="12.75" customHeight="1">
      <c r="A287" s="12"/>
      <c r="B287" s="16"/>
      <c r="C287" s="64" t="s">
        <v>225</v>
      </c>
      <c r="D287" s="117">
        <v>28000</v>
      </c>
      <c r="E287" s="118">
        <v>5804.75</v>
      </c>
      <c r="F287" s="157" t="s">
        <v>412</v>
      </c>
    </row>
    <row r="288" spans="1:6" ht="12.75" customHeight="1">
      <c r="A288" s="12"/>
      <c r="B288" s="16"/>
      <c r="C288" s="64" t="s">
        <v>32</v>
      </c>
      <c r="D288" s="117">
        <v>8000</v>
      </c>
      <c r="E288" s="118">
        <v>152.85</v>
      </c>
      <c r="F288" s="157" t="s">
        <v>540</v>
      </c>
    </row>
    <row r="289" spans="1:6" ht="12.75" customHeight="1">
      <c r="A289" s="12"/>
      <c r="B289" s="16"/>
      <c r="C289" s="16"/>
      <c r="D289" s="127">
        <f>SUM(D282:D288)</f>
        <v>115500</v>
      </c>
      <c r="E289" s="128">
        <f>SUM(E282:E288)</f>
        <v>35304.9</v>
      </c>
      <c r="F289" s="55"/>
    </row>
    <row r="290" spans="1:6" ht="12.75" customHeight="1">
      <c r="A290" s="96"/>
      <c r="B290" s="42" t="s">
        <v>115</v>
      </c>
      <c r="C290" s="41"/>
      <c r="D290" s="125">
        <f>SUM(D289)</f>
        <v>115500</v>
      </c>
      <c r="E290" s="132">
        <f>SUM(E289)</f>
        <v>35304.9</v>
      </c>
      <c r="F290" s="126" t="s">
        <v>465</v>
      </c>
    </row>
    <row r="291" spans="1:6" ht="12.75" customHeight="1">
      <c r="A291" s="63" t="s">
        <v>60</v>
      </c>
      <c r="B291" s="69"/>
      <c r="C291" s="69"/>
      <c r="D291" s="13"/>
      <c r="E291" s="14"/>
      <c r="F291" s="62" t="s">
        <v>285</v>
      </c>
    </row>
    <row r="292" spans="1:6" ht="12.75" customHeight="1">
      <c r="A292" s="20"/>
      <c r="B292" s="64" t="s">
        <v>61</v>
      </c>
      <c r="C292" s="64"/>
      <c r="D292" s="13"/>
      <c r="E292" s="14"/>
      <c r="F292" s="153" t="s">
        <v>396</v>
      </c>
    </row>
    <row r="293" spans="1:6" ht="12.75" customHeight="1">
      <c r="A293" s="20"/>
      <c r="B293" s="64"/>
      <c r="C293" s="64"/>
      <c r="D293" s="13"/>
      <c r="E293" s="14"/>
      <c r="F293" s="153" t="s">
        <v>284</v>
      </c>
    </row>
    <row r="294" spans="1:6" ht="12.75" customHeight="1">
      <c r="A294" s="20"/>
      <c r="B294" s="64"/>
      <c r="C294" s="64" t="s">
        <v>5</v>
      </c>
      <c r="D294" s="117">
        <v>35000</v>
      </c>
      <c r="E294" s="118">
        <v>35000</v>
      </c>
      <c r="F294" s="62" t="s">
        <v>541</v>
      </c>
    </row>
    <row r="295" spans="1:6" ht="12.75" customHeight="1">
      <c r="A295" s="20"/>
      <c r="B295" s="64"/>
      <c r="C295" s="64" t="s">
        <v>62</v>
      </c>
      <c r="D295" s="130">
        <v>1200000</v>
      </c>
      <c r="E295" s="131">
        <v>457221.16</v>
      </c>
      <c r="F295" s="62" t="s">
        <v>209</v>
      </c>
    </row>
    <row r="296" spans="1:6" ht="12.75" customHeight="1">
      <c r="A296" s="12"/>
      <c r="B296" s="16"/>
      <c r="C296" s="16"/>
      <c r="D296" s="127">
        <f>SUM(D294:D295)</f>
        <v>1235000</v>
      </c>
      <c r="E296" s="127">
        <f>SUM(E294:E295)</f>
        <v>492221.16</v>
      </c>
      <c r="F296" s="49"/>
    </row>
    <row r="297" spans="1:6" ht="12.75" customHeight="1">
      <c r="A297" s="12"/>
      <c r="B297" s="16"/>
      <c r="C297" s="16"/>
      <c r="D297" s="52"/>
      <c r="E297" s="53"/>
      <c r="F297" s="49"/>
    </row>
    <row r="298" spans="1:6" ht="12.75" customHeight="1">
      <c r="A298" s="12"/>
      <c r="B298" s="64" t="s">
        <v>236</v>
      </c>
      <c r="C298" s="64"/>
      <c r="D298" s="52"/>
      <c r="E298" s="53"/>
      <c r="F298" s="153" t="s">
        <v>303</v>
      </c>
    </row>
    <row r="299" spans="1:6" ht="12.75" customHeight="1">
      <c r="A299" s="12"/>
      <c r="B299" s="73"/>
      <c r="C299" s="73"/>
      <c r="D299" s="52"/>
      <c r="E299" s="53"/>
      <c r="F299" s="153" t="s">
        <v>304</v>
      </c>
    </row>
    <row r="300" spans="1:6" ht="12.75" customHeight="1">
      <c r="A300" s="12"/>
      <c r="B300" s="73"/>
      <c r="C300" s="73" t="s">
        <v>237</v>
      </c>
      <c r="D300" s="130">
        <v>152000</v>
      </c>
      <c r="E300" s="131">
        <v>0</v>
      </c>
      <c r="F300" s="62" t="s">
        <v>264</v>
      </c>
    </row>
    <row r="301" spans="1:6" ht="12.75" customHeight="1">
      <c r="A301" s="12"/>
      <c r="B301" s="73"/>
      <c r="C301" s="73"/>
      <c r="D301" s="127">
        <f>SUM(D300)</f>
        <v>152000</v>
      </c>
      <c r="E301" s="127">
        <f>SUM(E300)</f>
        <v>0</v>
      </c>
      <c r="F301" s="49"/>
    </row>
    <row r="302" spans="1:6" ht="12.75" customHeight="1">
      <c r="A302" s="97"/>
      <c r="B302" s="42" t="s">
        <v>115</v>
      </c>
      <c r="C302" s="41"/>
      <c r="D302" s="125">
        <f>SUM(+D301+D296)</f>
        <v>1387000</v>
      </c>
      <c r="E302" s="125">
        <f>SUM(+E301+E296)</f>
        <v>492221.16</v>
      </c>
      <c r="F302" s="126" t="s">
        <v>466</v>
      </c>
    </row>
    <row r="303" spans="1:6" ht="12.75" customHeight="1">
      <c r="A303" s="63" t="s">
        <v>63</v>
      </c>
      <c r="B303" s="64"/>
      <c r="C303" s="64"/>
      <c r="D303" s="13"/>
      <c r="E303" s="14"/>
      <c r="F303" s="62" t="s">
        <v>302</v>
      </c>
    </row>
    <row r="304" spans="1:6" ht="12.75" customHeight="1">
      <c r="A304" s="20"/>
      <c r="B304" s="64" t="s">
        <v>467</v>
      </c>
      <c r="C304" s="64"/>
      <c r="D304" s="13"/>
      <c r="E304" s="14"/>
      <c r="F304" s="153" t="s">
        <v>542</v>
      </c>
    </row>
    <row r="305" spans="1:6" ht="12.75" customHeight="1">
      <c r="A305" s="20"/>
      <c r="B305" s="64"/>
      <c r="C305" s="64" t="s">
        <v>51</v>
      </c>
      <c r="D305" s="117">
        <v>5000</v>
      </c>
      <c r="E305" s="118">
        <v>0</v>
      </c>
      <c r="F305" s="62" t="s">
        <v>544</v>
      </c>
    </row>
    <row r="306" spans="1:6" ht="12.75" customHeight="1">
      <c r="A306" s="20"/>
      <c r="B306" s="64"/>
      <c r="C306" s="64"/>
      <c r="D306" s="117"/>
      <c r="E306" s="118"/>
      <c r="F306" s="62" t="s">
        <v>543</v>
      </c>
    </row>
    <row r="307" spans="1:6" ht="12.75" customHeight="1">
      <c r="A307" s="20"/>
      <c r="B307" s="64"/>
      <c r="C307" s="64"/>
      <c r="D307" s="119">
        <f>SUM(D305)</f>
        <v>5000</v>
      </c>
      <c r="E307" s="119">
        <f>SUM(E305)</f>
        <v>0</v>
      </c>
      <c r="F307" s="49"/>
    </row>
    <row r="308" spans="1:8" ht="12.75" customHeight="1">
      <c r="A308" s="20"/>
      <c r="B308" s="64" t="s">
        <v>327</v>
      </c>
      <c r="C308" s="64"/>
      <c r="D308" s="13"/>
      <c r="E308" s="14"/>
      <c r="F308" s="153" t="s">
        <v>329</v>
      </c>
      <c r="H308" s="11"/>
    </row>
    <row r="309" spans="1:6" ht="12.75" customHeight="1">
      <c r="A309" s="20"/>
      <c r="B309" s="64"/>
      <c r="C309" s="64" t="s">
        <v>328</v>
      </c>
      <c r="D309" s="117">
        <v>25000</v>
      </c>
      <c r="E309" s="118">
        <v>0</v>
      </c>
      <c r="F309" s="154" t="s">
        <v>360</v>
      </c>
    </row>
    <row r="310" spans="1:6" ht="12.75" customHeight="1">
      <c r="A310" s="20"/>
      <c r="B310" s="64"/>
      <c r="C310" s="64"/>
      <c r="D310" s="119">
        <f>SUM(D309)</f>
        <v>25000</v>
      </c>
      <c r="E310" s="119">
        <f>SUM(E309)</f>
        <v>0</v>
      </c>
      <c r="F310" s="49"/>
    </row>
    <row r="311" spans="1:6" ht="12.75" customHeight="1">
      <c r="A311" s="98"/>
      <c r="B311" s="42" t="s">
        <v>115</v>
      </c>
      <c r="C311" s="41"/>
      <c r="D311" s="125">
        <f>SUM(D310+D307)</f>
        <v>30000</v>
      </c>
      <c r="E311" s="125">
        <f>SUM(E310+E307)</f>
        <v>0</v>
      </c>
      <c r="F311" s="126" t="s">
        <v>330</v>
      </c>
    </row>
    <row r="312" spans="1:6" ht="12.75" customHeight="1">
      <c r="A312" s="63" t="s">
        <v>64</v>
      </c>
      <c r="B312" s="64"/>
      <c r="C312" s="20"/>
      <c r="D312" s="13"/>
      <c r="E312" s="14"/>
      <c r="F312" s="62" t="s">
        <v>210</v>
      </c>
    </row>
    <row r="313" spans="1:6" ht="12.75" customHeight="1">
      <c r="A313" s="20"/>
      <c r="B313" s="64" t="s">
        <v>65</v>
      </c>
      <c r="C313" s="20"/>
      <c r="D313" s="13"/>
      <c r="E313" s="14"/>
      <c r="F313" s="153" t="s">
        <v>211</v>
      </c>
    </row>
    <row r="314" spans="1:6" ht="12.75" customHeight="1">
      <c r="A314" s="20"/>
      <c r="B314" s="64"/>
      <c r="C314" s="20" t="s">
        <v>18</v>
      </c>
      <c r="D314" s="117">
        <v>485063</v>
      </c>
      <c r="E314" s="118">
        <v>229740.06</v>
      </c>
      <c r="F314" s="151" t="s">
        <v>545</v>
      </c>
    </row>
    <row r="315" spans="1:6" ht="12.75" customHeight="1">
      <c r="A315" s="12"/>
      <c r="B315" s="16"/>
      <c r="C315" s="20" t="s">
        <v>19</v>
      </c>
      <c r="D315" s="117">
        <v>6021388</v>
      </c>
      <c r="E315" s="118">
        <v>2821454.2</v>
      </c>
      <c r="F315" s="62" t="s">
        <v>127</v>
      </c>
    </row>
    <row r="316" spans="1:6" ht="12.75" customHeight="1">
      <c r="A316" s="12"/>
      <c r="B316" s="16"/>
      <c r="C316" s="20" t="s">
        <v>20</v>
      </c>
      <c r="D316" s="117">
        <v>463723</v>
      </c>
      <c r="E316" s="118">
        <v>438079.88</v>
      </c>
      <c r="F316" s="62" t="s">
        <v>171</v>
      </c>
    </row>
    <row r="317" spans="1:6" ht="12.75" customHeight="1">
      <c r="A317" s="12"/>
      <c r="B317" s="16"/>
      <c r="C317" s="20" t="s">
        <v>21</v>
      </c>
      <c r="D317" s="117">
        <v>1038857</v>
      </c>
      <c r="E317" s="118">
        <v>526509.31</v>
      </c>
      <c r="F317" s="62" t="s">
        <v>190</v>
      </c>
    </row>
    <row r="318" spans="1:6" ht="12.75" customHeight="1">
      <c r="A318" s="12"/>
      <c r="B318" s="16"/>
      <c r="C318" s="20" t="s">
        <v>22</v>
      </c>
      <c r="D318" s="117">
        <v>167762</v>
      </c>
      <c r="E318" s="118">
        <v>82143.75</v>
      </c>
      <c r="F318" s="62" t="s">
        <v>212</v>
      </c>
    </row>
    <row r="319" spans="1:6" ht="12.75" customHeight="1">
      <c r="A319" s="12"/>
      <c r="B319" s="16"/>
      <c r="C319" s="20" t="s">
        <v>23</v>
      </c>
      <c r="D319" s="117">
        <v>21000</v>
      </c>
      <c r="E319" s="118">
        <v>6153</v>
      </c>
      <c r="F319" s="62" t="s">
        <v>128</v>
      </c>
    </row>
    <row r="320" spans="1:6" ht="12.75" customHeight="1">
      <c r="A320" s="12"/>
      <c r="B320" s="16"/>
      <c r="C320" s="20" t="s">
        <v>24</v>
      </c>
      <c r="D320" s="117">
        <v>293900</v>
      </c>
      <c r="E320" s="118">
        <v>117931.69</v>
      </c>
      <c r="F320" s="151" t="s">
        <v>168</v>
      </c>
    </row>
    <row r="321" spans="1:6" ht="12.75" customHeight="1">
      <c r="A321" s="12"/>
      <c r="B321" s="16"/>
      <c r="C321" s="20" t="s">
        <v>44</v>
      </c>
      <c r="D321" s="117">
        <v>32000</v>
      </c>
      <c r="E321" s="118">
        <v>9872.43</v>
      </c>
      <c r="F321" s="62" t="s">
        <v>213</v>
      </c>
    </row>
    <row r="322" spans="1:6" ht="12.75" customHeight="1">
      <c r="A322" s="12"/>
      <c r="B322" s="16"/>
      <c r="C322" s="20" t="s">
        <v>31</v>
      </c>
      <c r="D322" s="117">
        <v>294364</v>
      </c>
      <c r="E322" s="118">
        <v>168471.79</v>
      </c>
      <c r="F322" s="62" t="s">
        <v>266</v>
      </c>
    </row>
    <row r="323" spans="1:6" ht="12.75" customHeight="1">
      <c r="A323" s="12"/>
      <c r="B323" s="16"/>
      <c r="C323" s="20" t="s">
        <v>25</v>
      </c>
      <c r="D323" s="117">
        <v>118500</v>
      </c>
      <c r="E323" s="118">
        <v>22609.61</v>
      </c>
      <c r="F323" s="62" t="s">
        <v>361</v>
      </c>
    </row>
    <row r="324" spans="1:6" ht="12.75" customHeight="1">
      <c r="A324" s="12"/>
      <c r="B324" s="16"/>
      <c r="C324" s="20" t="s">
        <v>45</v>
      </c>
      <c r="D324" s="117">
        <v>10000</v>
      </c>
      <c r="E324" s="118">
        <v>2449</v>
      </c>
      <c r="F324" s="158" t="s">
        <v>362</v>
      </c>
    </row>
    <row r="325" spans="1:6" ht="12.75" customHeight="1">
      <c r="A325" s="12"/>
      <c r="B325" s="16"/>
      <c r="C325" s="20" t="s">
        <v>5</v>
      </c>
      <c r="D325" s="117">
        <v>115000</v>
      </c>
      <c r="E325" s="118">
        <v>65510.2</v>
      </c>
      <c r="F325" s="158" t="s">
        <v>215</v>
      </c>
    </row>
    <row r="326" spans="1:6" ht="12.75" customHeight="1">
      <c r="A326" s="12"/>
      <c r="B326" s="16"/>
      <c r="C326" s="20" t="s">
        <v>46</v>
      </c>
      <c r="D326" s="117">
        <v>9100</v>
      </c>
      <c r="E326" s="118">
        <v>2938.68</v>
      </c>
      <c r="F326" s="62" t="s">
        <v>307</v>
      </c>
    </row>
    <row r="327" spans="1:6" ht="12.75" customHeight="1">
      <c r="A327" s="12"/>
      <c r="B327" s="16"/>
      <c r="C327" s="20" t="s">
        <v>226</v>
      </c>
      <c r="D327" s="117">
        <v>5300</v>
      </c>
      <c r="E327" s="118">
        <v>1255.6</v>
      </c>
      <c r="F327" s="62" t="s">
        <v>244</v>
      </c>
    </row>
    <row r="328" spans="1:6" ht="12.75" customHeight="1">
      <c r="A328" s="12"/>
      <c r="B328" s="16"/>
      <c r="C328" s="20" t="s">
        <v>229</v>
      </c>
      <c r="D328" s="117">
        <v>21500</v>
      </c>
      <c r="E328" s="118">
        <v>7835.79</v>
      </c>
      <c r="F328" s="62" t="s">
        <v>250</v>
      </c>
    </row>
    <row r="329" spans="1:6" ht="12.75" customHeight="1">
      <c r="A329" s="12"/>
      <c r="B329" s="16"/>
      <c r="C329" s="20" t="s">
        <v>228</v>
      </c>
      <c r="D329" s="117">
        <v>7100</v>
      </c>
      <c r="E329" s="118">
        <v>0</v>
      </c>
      <c r="F329" s="62" t="s">
        <v>413</v>
      </c>
    </row>
    <row r="330" spans="1:6" ht="12.75" customHeight="1">
      <c r="A330" s="12"/>
      <c r="B330" s="16"/>
      <c r="C330" s="20" t="s">
        <v>41</v>
      </c>
      <c r="D330" s="117">
        <v>15300</v>
      </c>
      <c r="E330" s="118">
        <v>6904.62</v>
      </c>
      <c r="F330" s="62" t="s">
        <v>129</v>
      </c>
    </row>
    <row r="331" spans="1:6" ht="12.75" customHeight="1">
      <c r="A331" s="12"/>
      <c r="B331" s="16"/>
      <c r="C331" s="20" t="s">
        <v>309</v>
      </c>
      <c r="D331" s="117">
        <v>800</v>
      </c>
      <c r="E331" s="118">
        <v>777.53</v>
      </c>
      <c r="F331" s="62" t="s">
        <v>363</v>
      </c>
    </row>
    <row r="332" spans="1:6" ht="12.75" customHeight="1">
      <c r="A332" s="12"/>
      <c r="B332" s="16"/>
      <c r="C332" s="20" t="s">
        <v>66</v>
      </c>
      <c r="D332" s="117">
        <v>12000</v>
      </c>
      <c r="E332" s="118">
        <v>11864.28</v>
      </c>
      <c r="F332" s="62" t="s">
        <v>364</v>
      </c>
    </row>
    <row r="333" spans="1:6" ht="12.75" customHeight="1">
      <c r="A333" s="12"/>
      <c r="B333" s="16"/>
      <c r="C333" s="20" t="s">
        <v>6</v>
      </c>
      <c r="D333" s="117">
        <v>20300</v>
      </c>
      <c r="E333" s="118">
        <v>8234.36</v>
      </c>
      <c r="F333" s="62" t="s">
        <v>315</v>
      </c>
    </row>
    <row r="334" spans="1:6" ht="12.75" customHeight="1">
      <c r="A334" s="12"/>
      <c r="B334" s="16"/>
      <c r="C334" s="20" t="s">
        <v>26</v>
      </c>
      <c r="D334" s="117">
        <v>393884</v>
      </c>
      <c r="E334" s="118">
        <v>299191.96</v>
      </c>
      <c r="F334" s="62" t="s">
        <v>174</v>
      </c>
    </row>
    <row r="335" spans="1:6" ht="12.75" customHeight="1">
      <c r="A335" s="12"/>
      <c r="B335" s="16"/>
      <c r="C335" s="20" t="s">
        <v>67</v>
      </c>
      <c r="D335" s="117">
        <v>512</v>
      </c>
      <c r="E335" s="118">
        <v>393</v>
      </c>
      <c r="F335" s="151" t="s">
        <v>169</v>
      </c>
    </row>
    <row r="336" spans="1:6" ht="12.75" customHeight="1">
      <c r="A336" s="12"/>
      <c r="B336" s="16"/>
      <c r="C336" s="20" t="s">
        <v>231</v>
      </c>
      <c r="D336" s="117">
        <v>15500</v>
      </c>
      <c r="E336" s="118">
        <v>6439.26</v>
      </c>
      <c r="F336" s="151" t="s">
        <v>253</v>
      </c>
    </row>
    <row r="337" spans="1:6" ht="12.75" customHeight="1">
      <c r="A337" s="12"/>
      <c r="B337" s="16"/>
      <c r="C337" s="20" t="s">
        <v>232</v>
      </c>
      <c r="D337" s="117">
        <v>20500</v>
      </c>
      <c r="E337" s="118">
        <v>485.48</v>
      </c>
      <c r="F337" s="62" t="s">
        <v>259</v>
      </c>
    </row>
    <row r="338" spans="1:6" ht="12.75" customHeight="1">
      <c r="A338" s="12"/>
      <c r="B338" s="16"/>
      <c r="C338" s="20" t="s">
        <v>233</v>
      </c>
      <c r="D338" s="117">
        <v>33800</v>
      </c>
      <c r="E338" s="118">
        <v>17508.24</v>
      </c>
      <c r="F338" s="151" t="s">
        <v>265</v>
      </c>
    </row>
    <row r="339" spans="1:8" ht="12.75" customHeight="1">
      <c r="A339" s="12"/>
      <c r="B339" s="16"/>
      <c r="C339" s="20" t="s">
        <v>8</v>
      </c>
      <c r="D339" s="117">
        <v>3000000</v>
      </c>
      <c r="E339" s="118">
        <v>600</v>
      </c>
      <c r="F339" s="62" t="s">
        <v>436</v>
      </c>
      <c r="G339" s="10"/>
      <c r="H339" s="11"/>
    </row>
    <row r="340" spans="1:8" ht="12.75" customHeight="1">
      <c r="A340" s="12"/>
      <c r="B340" s="16"/>
      <c r="C340" s="20"/>
      <c r="D340" s="119">
        <f>SUM(D314:D339)</f>
        <v>12617153</v>
      </c>
      <c r="E340" s="119">
        <f>SUM(E314:E339)</f>
        <v>4855353.720000002</v>
      </c>
      <c r="F340" s="50"/>
      <c r="G340" s="10"/>
      <c r="H340" s="11"/>
    </row>
    <row r="341" spans="1:8" ht="12.75" customHeight="1">
      <c r="A341" s="12"/>
      <c r="B341" s="16"/>
      <c r="C341" s="12"/>
      <c r="D341" s="38"/>
      <c r="E341" s="39"/>
      <c r="F341" s="50"/>
      <c r="G341" s="10"/>
      <c r="H341" s="11"/>
    </row>
    <row r="342" spans="1:6" ht="12.75" customHeight="1">
      <c r="A342" s="12"/>
      <c r="B342" s="64" t="s">
        <v>68</v>
      </c>
      <c r="C342" s="20"/>
      <c r="D342" s="13"/>
      <c r="E342" s="14"/>
      <c r="F342" s="153" t="s">
        <v>365</v>
      </c>
    </row>
    <row r="343" spans="1:6" ht="12.75" customHeight="1">
      <c r="A343" s="12"/>
      <c r="B343" s="64"/>
      <c r="C343" s="20" t="s">
        <v>18</v>
      </c>
      <c r="D343" s="117">
        <v>45707</v>
      </c>
      <c r="E343" s="118">
        <v>22712.1</v>
      </c>
      <c r="F343" s="62" t="s">
        <v>546</v>
      </c>
    </row>
    <row r="344" spans="1:6" ht="12.75" customHeight="1">
      <c r="A344" s="12"/>
      <c r="B344" s="64"/>
      <c r="C344" s="20" t="s">
        <v>19</v>
      </c>
      <c r="D344" s="117">
        <v>492586</v>
      </c>
      <c r="E344" s="118">
        <v>250027.14</v>
      </c>
      <c r="F344" s="62" t="s">
        <v>127</v>
      </c>
    </row>
    <row r="345" spans="1:6" ht="12.75" customHeight="1">
      <c r="A345" s="12"/>
      <c r="B345" s="64"/>
      <c r="C345" s="20" t="s">
        <v>20</v>
      </c>
      <c r="D345" s="117">
        <v>38016</v>
      </c>
      <c r="E345" s="118">
        <v>36611.23</v>
      </c>
      <c r="F345" s="62" t="s">
        <v>171</v>
      </c>
    </row>
    <row r="346" spans="1:6" ht="12.75" customHeight="1">
      <c r="A346" s="12"/>
      <c r="B346" s="64"/>
      <c r="C346" s="20" t="s">
        <v>21</v>
      </c>
      <c r="D346" s="117">
        <v>87272</v>
      </c>
      <c r="E346" s="118">
        <v>46121.23</v>
      </c>
      <c r="F346" s="62" t="s">
        <v>190</v>
      </c>
    </row>
    <row r="347" spans="1:6" ht="12.75" customHeight="1">
      <c r="A347" s="12"/>
      <c r="B347" s="64"/>
      <c r="C347" s="20" t="s">
        <v>22</v>
      </c>
      <c r="D347" s="117">
        <v>14094</v>
      </c>
      <c r="E347" s="118">
        <v>7401.51</v>
      </c>
      <c r="F347" s="62" t="s">
        <v>212</v>
      </c>
    </row>
    <row r="348" spans="1:6" ht="12.75" customHeight="1">
      <c r="A348" s="12"/>
      <c r="B348" s="64"/>
      <c r="C348" s="20" t="s">
        <v>24</v>
      </c>
      <c r="D348" s="117">
        <v>32350</v>
      </c>
      <c r="E348" s="118">
        <v>14615.95</v>
      </c>
      <c r="F348" s="151" t="s">
        <v>168</v>
      </c>
    </row>
    <row r="349" spans="1:6" ht="12.75" customHeight="1">
      <c r="A349" s="12"/>
      <c r="B349" s="64"/>
      <c r="C349" s="20" t="s">
        <v>44</v>
      </c>
      <c r="D349" s="117">
        <v>3500</v>
      </c>
      <c r="E349" s="118">
        <v>473.2</v>
      </c>
      <c r="F349" s="151" t="s">
        <v>414</v>
      </c>
    </row>
    <row r="350" spans="1:6" ht="12.75" customHeight="1">
      <c r="A350" s="12"/>
      <c r="B350" s="64"/>
      <c r="C350" s="20" t="s">
        <v>31</v>
      </c>
      <c r="D350" s="117">
        <v>46900</v>
      </c>
      <c r="E350" s="118">
        <v>23324.57</v>
      </c>
      <c r="F350" s="62" t="s">
        <v>266</v>
      </c>
    </row>
    <row r="351" spans="1:6" ht="12.75" customHeight="1">
      <c r="A351" s="12"/>
      <c r="B351" s="64"/>
      <c r="C351" s="20" t="s">
        <v>25</v>
      </c>
      <c r="D351" s="117">
        <v>6700</v>
      </c>
      <c r="E351" s="118">
        <v>54.1</v>
      </c>
      <c r="F351" s="62" t="s">
        <v>214</v>
      </c>
    </row>
    <row r="352" spans="1:6" ht="12.75" customHeight="1">
      <c r="A352" s="12"/>
      <c r="B352" s="64"/>
      <c r="C352" s="20" t="s">
        <v>45</v>
      </c>
      <c r="D352" s="117">
        <v>1000</v>
      </c>
      <c r="E352" s="118">
        <v>130</v>
      </c>
      <c r="F352" s="62" t="s">
        <v>362</v>
      </c>
    </row>
    <row r="353" spans="1:6" ht="12.75" customHeight="1">
      <c r="A353" s="12"/>
      <c r="B353" s="64"/>
      <c r="C353" s="20" t="s">
        <v>5</v>
      </c>
      <c r="D353" s="117">
        <v>9650</v>
      </c>
      <c r="E353" s="118">
        <v>3104.7</v>
      </c>
      <c r="F353" s="62" t="s">
        <v>215</v>
      </c>
    </row>
    <row r="354" spans="1:6" ht="12.75" customHeight="1">
      <c r="A354" s="12"/>
      <c r="B354" s="64"/>
      <c r="C354" s="20" t="s">
        <v>16</v>
      </c>
      <c r="D354" s="117">
        <v>1500</v>
      </c>
      <c r="E354" s="118">
        <v>680.16</v>
      </c>
      <c r="F354" s="62" t="s">
        <v>415</v>
      </c>
    </row>
    <row r="355" spans="1:6" ht="12.75" customHeight="1">
      <c r="A355" s="12"/>
      <c r="B355" s="64"/>
      <c r="C355" s="20" t="s">
        <v>46</v>
      </c>
      <c r="D355" s="117">
        <v>1300</v>
      </c>
      <c r="E355" s="118">
        <v>290.01</v>
      </c>
      <c r="F355" s="62" t="s">
        <v>307</v>
      </c>
    </row>
    <row r="356" spans="1:6" ht="12.75" customHeight="1">
      <c r="A356" s="12"/>
      <c r="B356" s="64"/>
      <c r="C356" s="20" t="s">
        <v>226</v>
      </c>
      <c r="D356" s="117">
        <v>1350</v>
      </c>
      <c r="E356" s="118">
        <v>262.82</v>
      </c>
      <c r="F356" s="62" t="s">
        <v>244</v>
      </c>
    </row>
    <row r="357" spans="1:6" ht="12.75" customHeight="1">
      <c r="A357" s="12"/>
      <c r="B357" s="64"/>
      <c r="C357" s="20" t="s">
        <v>229</v>
      </c>
      <c r="D357" s="117">
        <v>3100</v>
      </c>
      <c r="E357" s="118">
        <v>1036.62</v>
      </c>
      <c r="F357" s="62" t="s">
        <v>250</v>
      </c>
    </row>
    <row r="358" spans="1:6" ht="12.75" customHeight="1">
      <c r="A358" s="12"/>
      <c r="B358" s="64"/>
      <c r="C358" s="20" t="s">
        <v>41</v>
      </c>
      <c r="D358" s="117">
        <v>650</v>
      </c>
      <c r="E358" s="118">
        <v>35.92</v>
      </c>
      <c r="F358" s="62" t="s">
        <v>129</v>
      </c>
    </row>
    <row r="359" spans="1:6" ht="12.75" customHeight="1">
      <c r="A359" s="12"/>
      <c r="B359" s="64"/>
      <c r="C359" s="20" t="s">
        <v>6</v>
      </c>
      <c r="D359" s="117">
        <v>300</v>
      </c>
      <c r="E359" s="118">
        <v>41.83</v>
      </c>
      <c r="F359" s="62" t="s">
        <v>216</v>
      </c>
    </row>
    <row r="360" spans="1:6" ht="12.75" customHeight="1">
      <c r="A360" s="12"/>
      <c r="B360" s="64"/>
      <c r="C360" s="20" t="s">
        <v>26</v>
      </c>
      <c r="D360" s="117">
        <v>36501</v>
      </c>
      <c r="E360" s="118">
        <v>26407.78</v>
      </c>
      <c r="F360" s="62" t="s">
        <v>174</v>
      </c>
    </row>
    <row r="361" spans="1:6" ht="12.75" customHeight="1">
      <c r="A361" s="12"/>
      <c r="B361" s="64"/>
      <c r="C361" s="20" t="s">
        <v>231</v>
      </c>
      <c r="D361" s="117">
        <v>1200</v>
      </c>
      <c r="E361" s="118">
        <v>559</v>
      </c>
      <c r="F361" s="62" t="s">
        <v>253</v>
      </c>
    </row>
    <row r="362" spans="1:6" ht="12.75" customHeight="1">
      <c r="A362" s="12"/>
      <c r="B362" s="64"/>
      <c r="C362" s="20" t="s">
        <v>232</v>
      </c>
      <c r="D362" s="117">
        <v>2000</v>
      </c>
      <c r="E362" s="118">
        <v>0</v>
      </c>
      <c r="F362" s="62" t="s">
        <v>259</v>
      </c>
    </row>
    <row r="363" spans="1:6" ht="12.75" customHeight="1">
      <c r="A363" s="12"/>
      <c r="B363" s="64"/>
      <c r="C363" s="20" t="s">
        <v>233</v>
      </c>
      <c r="D363" s="117">
        <v>1800</v>
      </c>
      <c r="E363" s="118">
        <v>234.88</v>
      </c>
      <c r="F363" s="62" t="s">
        <v>416</v>
      </c>
    </row>
    <row r="364" spans="1:6" ht="12.75" customHeight="1">
      <c r="A364" s="12"/>
      <c r="B364" s="64"/>
      <c r="C364" s="20"/>
      <c r="D364" s="119">
        <f>SUM(D343:D363)</f>
        <v>827476</v>
      </c>
      <c r="E364" s="120">
        <f>SUM(E343:E363)</f>
        <v>434124.75</v>
      </c>
      <c r="F364" s="49"/>
    </row>
    <row r="365" spans="1:6" ht="12.75" customHeight="1">
      <c r="A365" s="12"/>
      <c r="B365" s="16"/>
      <c r="C365" s="12"/>
      <c r="D365" s="38"/>
      <c r="E365" s="39"/>
      <c r="F365" s="49"/>
    </row>
    <row r="366" spans="1:6" ht="12.75" customHeight="1">
      <c r="A366" s="12"/>
      <c r="B366" s="64" t="s">
        <v>69</v>
      </c>
      <c r="C366" s="20"/>
      <c r="D366" s="13"/>
      <c r="E366" s="14"/>
      <c r="F366" s="153" t="s">
        <v>217</v>
      </c>
    </row>
    <row r="367" spans="1:6" ht="12.75" customHeight="1">
      <c r="A367" s="12"/>
      <c r="B367" s="64"/>
      <c r="C367" s="20" t="s">
        <v>331</v>
      </c>
      <c r="D367" s="117">
        <v>717579</v>
      </c>
      <c r="E367" s="118">
        <v>344436.3</v>
      </c>
      <c r="F367" s="158" t="s">
        <v>366</v>
      </c>
    </row>
    <row r="368" spans="1:6" ht="12.75" customHeight="1">
      <c r="A368" s="12"/>
      <c r="B368" s="64"/>
      <c r="C368" s="20" t="s">
        <v>70</v>
      </c>
      <c r="D368" s="117">
        <v>878019</v>
      </c>
      <c r="E368" s="118">
        <v>215998.47</v>
      </c>
      <c r="F368" s="162" t="s">
        <v>547</v>
      </c>
    </row>
    <row r="369" spans="1:6" ht="12.75" customHeight="1">
      <c r="A369" s="12"/>
      <c r="B369" s="64"/>
      <c r="C369" s="20"/>
      <c r="D369" s="117"/>
      <c r="E369" s="118"/>
      <c r="F369" s="162" t="s">
        <v>548</v>
      </c>
    </row>
    <row r="370" spans="1:6" ht="12.75" customHeight="1">
      <c r="A370" s="12"/>
      <c r="B370" s="64"/>
      <c r="C370" s="20" t="s">
        <v>16</v>
      </c>
      <c r="D370" s="117">
        <v>40080</v>
      </c>
      <c r="E370" s="118">
        <v>14818.19</v>
      </c>
      <c r="F370" s="162" t="s">
        <v>549</v>
      </c>
    </row>
    <row r="371" spans="1:6" ht="12.75" customHeight="1">
      <c r="A371" s="12"/>
      <c r="B371" s="64"/>
      <c r="C371" s="20" t="s">
        <v>8</v>
      </c>
      <c r="D371" s="117">
        <v>150000</v>
      </c>
      <c r="E371" s="118">
        <v>1079.7</v>
      </c>
      <c r="F371" s="62" t="s">
        <v>436</v>
      </c>
    </row>
    <row r="372" spans="1:6" ht="12.75" customHeight="1">
      <c r="A372" s="12"/>
      <c r="B372" s="64"/>
      <c r="C372" s="20"/>
      <c r="D372" s="119">
        <f>SUM(D367:D371)</f>
        <v>1785678</v>
      </c>
      <c r="E372" s="119">
        <f>SUM(E367:E371)</f>
        <v>576332.6599999999</v>
      </c>
      <c r="F372" s="158"/>
    </row>
    <row r="373" spans="1:6" ht="12.75" customHeight="1">
      <c r="A373" s="12"/>
      <c r="B373" s="16"/>
      <c r="C373" s="12"/>
      <c r="D373" s="38"/>
      <c r="E373" s="39"/>
      <c r="F373" s="158"/>
    </row>
    <row r="374" spans="1:6" ht="12.75" customHeight="1">
      <c r="A374" s="12"/>
      <c r="B374" s="64" t="s">
        <v>71</v>
      </c>
      <c r="C374" s="20"/>
      <c r="D374" s="13"/>
      <c r="E374" s="14"/>
      <c r="F374" s="153" t="s">
        <v>218</v>
      </c>
    </row>
    <row r="375" spans="1:6" ht="12.75" customHeight="1">
      <c r="A375" s="12"/>
      <c r="B375" s="64"/>
      <c r="C375" s="20" t="s">
        <v>18</v>
      </c>
      <c r="D375" s="117">
        <v>207642</v>
      </c>
      <c r="E375" s="118">
        <v>102589.04</v>
      </c>
      <c r="F375" s="62" t="s">
        <v>550</v>
      </c>
    </row>
    <row r="376" spans="1:6" ht="12.75" customHeight="1">
      <c r="A376" s="12"/>
      <c r="B376" s="64"/>
      <c r="C376" s="20" t="s">
        <v>19</v>
      </c>
      <c r="D376" s="117">
        <v>2543104</v>
      </c>
      <c r="E376" s="118">
        <v>1167936.13</v>
      </c>
      <c r="F376" s="62" t="s">
        <v>127</v>
      </c>
    </row>
    <row r="377" spans="1:6" ht="12.75" customHeight="1">
      <c r="A377" s="12"/>
      <c r="B377" s="64"/>
      <c r="C377" s="20" t="s">
        <v>20</v>
      </c>
      <c r="D377" s="117">
        <v>176459</v>
      </c>
      <c r="E377" s="118">
        <v>172725.48</v>
      </c>
      <c r="F377" s="62" t="s">
        <v>171</v>
      </c>
    </row>
    <row r="378" spans="1:6" ht="12.75" customHeight="1">
      <c r="A378" s="12"/>
      <c r="B378" s="64"/>
      <c r="C378" s="20" t="s">
        <v>21</v>
      </c>
      <c r="D378" s="117">
        <v>446064</v>
      </c>
      <c r="E378" s="118">
        <v>214981.84</v>
      </c>
      <c r="F378" s="62" t="s">
        <v>190</v>
      </c>
    </row>
    <row r="379" spans="1:6" ht="12.75" customHeight="1">
      <c r="A379" s="12"/>
      <c r="B379" s="64"/>
      <c r="C379" s="20" t="s">
        <v>22</v>
      </c>
      <c r="D379" s="117">
        <v>71454</v>
      </c>
      <c r="E379" s="118">
        <v>33585.36</v>
      </c>
      <c r="F379" s="62" t="s">
        <v>212</v>
      </c>
    </row>
    <row r="380" spans="1:6" ht="12.75" customHeight="1">
      <c r="A380" s="12"/>
      <c r="B380" s="64"/>
      <c r="C380" s="20" t="s">
        <v>23</v>
      </c>
      <c r="D380" s="117">
        <v>3000</v>
      </c>
      <c r="E380" s="118">
        <v>0</v>
      </c>
      <c r="F380" s="62" t="s">
        <v>128</v>
      </c>
    </row>
    <row r="381" spans="1:7" ht="12.75" customHeight="1">
      <c r="A381" s="12"/>
      <c r="B381" s="64"/>
      <c r="C381" s="20" t="s">
        <v>24</v>
      </c>
      <c r="D381" s="117">
        <v>135000</v>
      </c>
      <c r="E381" s="118">
        <v>46880.15</v>
      </c>
      <c r="F381" s="151" t="s">
        <v>168</v>
      </c>
      <c r="G381" s="10"/>
    </row>
    <row r="382" spans="1:6" ht="12.75" customHeight="1">
      <c r="A382" s="12"/>
      <c r="B382" s="64"/>
      <c r="C382" s="20" t="s">
        <v>44</v>
      </c>
      <c r="D382" s="117">
        <v>4000</v>
      </c>
      <c r="E382" s="118">
        <v>2918.47</v>
      </c>
      <c r="F382" s="62" t="s">
        <v>551</v>
      </c>
    </row>
    <row r="383" spans="1:6" ht="12.75" customHeight="1">
      <c r="A383" s="12"/>
      <c r="B383" s="64"/>
      <c r="C383" s="20" t="s">
        <v>31</v>
      </c>
      <c r="D383" s="117">
        <v>200316</v>
      </c>
      <c r="E383" s="118">
        <v>104987.58</v>
      </c>
      <c r="F383" s="62" t="s">
        <v>266</v>
      </c>
    </row>
    <row r="384" spans="1:6" ht="12.75" customHeight="1">
      <c r="A384" s="12"/>
      <c r="B384" s="64"/>
      <c r="C384" s="20" t="s">
        <v>25</v>
      </c>
      <c r="D384" s="117">
        <v>12000</v>
      </c>
      <c r="E384" s="118">
        <v>6832.84</v>
      </c>
      <c r="F384" s="62" t="s">
        <v>214</v>
      </c>
    </row>
    <row r="385" spans="1:6" ht="12.75" customHeight="1">
      <c r="A385" s="12"/>
      <c r="B385" s="64"/>
      <c r="C385" s="20" t="s">
        <v>45</v>
      </c>
      <c r="D385" s="117">
        <v>4200</v>
      </c>
      <c r="E385" s="118">
        <v>1245</v>
      </c>
      <c r="F385" s="158" t="s">
        <v>362</v>
      </c>
    </row>
    <row r="386" spans="1:7" ht="12.75" customHeight="1">
      <c r="A386" s="12"/>
      <c r="B386" s="64"/>
      <c r="C386" s="20" t="s">
        <v>5</v>
      </c>
      <c r="D386" s="117">
        <v>42500</v>
      </c>
      <c r="E386" s="118">
        <v>20078.64</v>
      </c>
      <c r="F386" s="62" t="s">
        <v>215</v>
      </c>
      <c r="G386" s="10"/>
    </row>
    <row r="387" spans="1:7" ht="12.75" customHeight="1">
      <c r="A387" s="12"/>
      <c r="B387" s="64"/>
      <c r="C387" s="20" t="s">
        <v>46</v>
      </c>
      <c r="D387" s="117">
        <v>1000</v>
      </c>
      <c r="E387" s="118">
        <v>505.08</v>
      </c>
      <c r="F387" s="62" t="s">
        <v>307</v>
      </c>
      <c r="G387" s="10"/>
    </row>
    <row r="388" spans="1:7" ht="12.75" customHeight="1">
      <c r="A388" s="12"/>
      <c r="B388" s="64"/>
      <c r="C388" s="20" t="s">
        <v>226</v>
      </c>
      <c r="D388" s="117">
        <v>1000</v>
      </c>
      <c r="E388" s="118">
        <v>183</v>
      </c>
      <c r="F388" s="62" t="s">
        <v>244</v>
      </c>
      <c r="G388" s="10"/>
    </row>
    <row r="389" spans="1:7" ht="12.75" customHeight="1">
      <c r="A389" s="12"/>
      <c r="B389" s="64"/>
      <c r="C389" s="20" t="s">
        <v>229</v>
      </c>
      <c r="D389" s="117">
        <v>9200</v>
      </c>
      <c r="E389" s="118">
        <v>3529.16</v>
      </c>
      <c r="F389" s="62" t="s">
        <v>250</v>
      </c>
      <c r="G389" s="10"/>
    </row>
    <row r="390" spans="1:6" ht="12.75" customHeight="1">
      <c r="A390" s="12"/>
      <c r="B390" s="64"/>
      <c r="C390" s="20" t="s">
        <v>41</v>
      </c>
      <c r="D390" s="117">
        <v>6500</v>
      </c>
      <c r="E390" s="118">
        <v>2582.84</v>
      </c>
      <c r="F390" s="62" t="s">
        <v>129</v>
      </c>
    </row>
    <row r="391" spans="1:6" ht="12.75" customHeight="1">
      <c r="A391" s="12"/>
      <c r="B391" s="64"/>
      <c r="C391" s="20" t="s">
        <v>309</v>
      </c>
      <c r="D391" s="117">
        <v>1600</v>
      </c>
      <c r="E391" s="118">
        <v>752.5</v>
      </c>
      <c r="F391" s="62" t="s">
        <v>363</v>
      </c>
    </row>
    <row r="392" spans="1:6" ht="12.75" customHeight="1">
      <c r="A392" s="12"/>
      <c r="B392" s="64"/>
      <c r="C392" s="20" t="s">
        <v>66</v>
      </c>
      <c r="D392" s="117">
        <v>45800</v>
      </c>
      <c r="E392" s="118">
        <v>22996.36</v>
      </c>
      <c r="F392" s="62" t="s">
        <v>417</v>
      </c>
    </row>
    <row r="393" spans="1:6" ht="12.75" customHeight="1">
      <c r="A393" s="12"/>
      <c r="B393" s="64"/>
      <c r="C393" s="20" t="s">
        <v>6</v>
      </c>
      <c r="D393" s="117">
        <v>3700</v>
      </c>
      <c r="E393" s="118">
        <v>839</v>
      </c>
      <c r="F393" s="62" t="s">
        <v>216</v>
      </c>
    </row>
    <row r="394" spans="1:6" ht="12.75" customHeight="1">
      <c r="A394" s="12"/>
      <c r="B394" s="64"/>
      <c r="C394" s="20" t="s">
        <v>26</v>
      </c>
      <c r="D394" s="117">
        <v>162465</v>
      </c>
      <c r="E394" s="118">
        <v>131115.61</v>
      </c>
      <c r="F394" s="62" t="s">
        <v>174</v>
      </c>
    </row>
    <row r="395" spans="1:6" ht="12.75" customHeight="1">
      <c r="A395" s="12"/>
      <c r="B395" s="64"/>
      <c r="C395" s="20" t="s">
        <v>7</v>
      </c>
      <c r="D395" s="117">
        <v>165000</v>
      </c>
      <c r="E395" s="118">
        <v>58251.86</v>
      </c>
      <c r="F395" s="62" t="s">
        <v>443</v>
      </c>
    </row>
    <row r="396" spans="1:6" ht="12.75" customHeight="1">
      <c r="A396" s="12"/>
      <c r="B396" s="64"/>
      <c r="C396" s="20" t="s">
        <v>231</v>
      </c>
      <c r="D396" s="117">
        <v>4000</v>
      </c>
      <c r="E396" s="118">
        <v>435</v>
      </c>
      <c r="F396" s="62" t="s">
        <v>253</v>
      </c>
    </row>
    <row r="397" spans="1:6" ht="12.75" customHeight="1">
      <c r="A397" s="12"/>
      <c r="B397" s="64"/>
      <c r="C397" s="20" t="s">
        <v>232</v>
      </c>
      <c r="D397" s="117">
        <v>10500</v>
      </c>
      <c r="E397" s="118">
        <v>120</v>
      </c>
      <c r="F397" s="62" t="s">
        <v>259</v>
      </c>
    </row>
    <row r="398" spans="1:6" ht="12.75" customHeight="1">
      <c r="A398" s="12"/>
      <c r="B398" s="64"/>
      <c r="C398" s="20" t="s">
        <v>233</v>
      </c>
      <c r="D398" s="117">
        <v>14000</v>
      </c>
      <c r="E398" s="118">
        <v>8816.31</v>
      </c>
      <c r="F398" s="151" t="s">
        <v>265</v>
      </c>
    </row>
    <row r="399" spans="1:6" ht="12.75" customHeight="1">
      <c r="A399" s="12"/>
      <c r="B399" s="64"/>
      <c r="C399" s="20" t="s">
        <v>8</v>
      </c>
      <c r="D399" s="117">
        <v>750400</v>
      </c>
      <c r="E399" s="118">
        <v>374774.1</v>
      </c>
      <c r="F399" s="151" t="s">
        <v>444</v>
      </c>
    </row>
    <row r="400" spans="1:6" ht="12.75" customHeight="1">
      <c r="A400" s="12"/>
      <c r="B400" s="64"/>
      <c r="C400" s="20"/>
      <c r="D400" s="119">
        <f>SUM(D375:D399)</f>
        <v>5020904</v>
      </c>
      <c r="E400" s="120">
        <f>SUM(E375:E399)</f>
        <v>2479661.35</v>
      </c>
      <c r="F400" s="151"/>
    </row>
    <row r="401" spans="1:6" ht="12.75" customHeight="1">
      <c r="A401" s="12"/>
      <c r="B401" s="16"/>
      <c r="C401" s="12"/>
      <c r="D401" s="38"/>
      <c r="E401" s="39"/>
      <c r="F401" s="151"/>
    </row>
    <row r="402" spans="1:6" ht="12.75" customHeight="1">
      <c r="A402" s="12"/>
      <c r="B402" s="64" t="s">
        <v>72</v>
      </c>
      <c r="C402" s="20"/>
      <c r="D402" s="13"/>
      <c r="E402" s="14"/>
      <c r="F402" s="153" t="s">
        <v>219</v>
      </c>
    </row>
    <row r="403" spans="1:6" ht="12.75" customHeight="1">
      <c r="A403" s="12"/>
      <c r="B403" s="64"/>
      <c r="C403" s="20" t="s">
        <v>18</v>
      </c>
      <c r="D403" s="117">
        <v>800</v>
      </c>
      <c r="E403" s="118">
        <v>168.36</v>
      </c>
      <c r="F403" s="62" t="s">
        <v>552</v>
      </c>
    </row>
    <row r="404" spans="1:6" ht="12.75" customHeight="1">
      <c r="A404" s="12"/>
      <c r="B404" s="64"/>
      <c r="C404" s="20" t="s">
        <v>19</v>
      </c>
      <c r="D404" s="117">
        <v>81000</v>
      </c>
      <c r="E404" s="118">
        <v>41155.48</v>
      </c>
      <c r="F404" s="62" t="s">
        <v>127</v>
      </c>
    </row>
    <row r="405" spans="1:6" ht="12.75" customHeight="1">
      <c r="A405" s="12"/>
      <c r="B405" s="64"/>
      <c r="C405" s="20" t="s">
        <v>20</v>
      </c>
      <c r="D405" s="117">
        <v>5800</v>
      </c>
      <c r="E405" s="118">
        <v>5419.21</v>
      </c>
      <c r="F405" s="62" t="s">
        <v>171</v>
      </c>
    </row>
    <row r="406" spans="1:6" ht="12.75" customHeight="1">
      <c r="A406" s="12"/>
      <c r="B406" s="64"/>
      <c r="C406" s="20" t="s">
        <v>21</v>
      </c>
      <c r="D406" s="117">
        <v>13200</v>
      </c>
      <c r="E406" s="118">
        <v>6403.87</v>
      </c>
      <c r="F406" s="62" t="s">
        <v>190</v>
      </c>
    </row>
    <row r="407" spans="1:6" ht="12.75" customHeight="1">
      <c r="A407" s="12"/>
      <c r="B407" s="64"/>
      <c r="C407" s="20" t="s">
        <v>22</v>
      </c>
      <c r="D407" s="117">
        <v>2200</v>
      </c>
      <c r="E407" s="118">
        <v>1034.59</v>
      </c>
      <c r="F407" s="62" t="s">
        <v>173</v>
      </c>
    </row>
    <row r="408" spans="1:6" ht="12.75" customHeight="1">
      <c r="A408" s="12"/>
      <c r="B408" s="64"/>
      <c r="C408" s="20" t="s">
        <v>43</v>
      </c>
      <c r="D408" s="117">
        <v>2800</v>
      </c>
      <c r="E408" s="118">
        <v>1332</v>
      </c>
      <c r="F408" s="62" t="s">
        <v>418</v>
      </c>
    </row>
    <row r="409" spans="1:6" ht="12.75" customHeight="1">
      <c r="A409" s="12"/>
      <c r="B409" s="64"/>
      <c r="C409" s="20" t="s">
        <v>24</v>
      </c>
      <c r="D409" s="117">
        <v>1200</v>
      </c>
      <c r="E409" s="118">
        <v>0</v>
      </c>
      <c r="F409" s="62" t="s">
        <v>168</v>
      </c>
    </row>
    <row r="410" spans="1:6" ht="12.75" customHeight="1">
      <c r="A410" s="12"/>
      <c r="B410" s="64"/>
      <c r="C410" s="20" t="s">
        <v>45</v>
      </c>
      <c r="D410" s="117">
        <v>400</v>
      </c>
      <c r="E410" s="118">
        <v>0</v>
      </c>
      <c r="F410" s="151" t="s">
        <v>135</v>
      </c>
    </row>
    <row r="411" spans="1:6" ht="12.75" customHeight="1">
      <c r="A411" s="12"/>
      <c r="B411" s="64"/>
      <c r="C411" s="20" t="s">
        <v>5</v>
      </c>
      <c r="D411" s="117">
        <v>628686</v>
      </c>
      <c r="E411" s="118">
        <v>262619.43</v>
      </c>
      <c r="F411" s="62" t="s">
        <v>419</v>
      </c>
    </row>
    <row r="412" spans="1:6" ht="12.75" customHeight="1">
      <c r="A412" s="12"/>
      <c r="B412" s="64"/>
      <c r="C412" s="20" t="s">
        <v>6</v>
      </c>
      <c r="D412" s="117">
        <v>6900</v>
      </c>
      <c r="E412" s="118">
        <v>1598</v>
      </c>
      <c r="F412" s="62" t="s">
        <v>221</v>
      </c>
    </row>
    <row r="413" spans="1:6" ht="12.75" customHeight="1">
      <c r="A413" s="12"/>
      <c r="B413" s="64"/>
      <c r="C413" s="20" t="s">
        <v>26</v>
      </c>
      <c r="D413" s="117">
        <v>3000</v>
      </c>
      <c r="E413" s="118">
        <v>2375.09</v>
      </c>
      <c r="F413" s="62" t="s">
        <v>174</v>
      </c>
    </row>
    <row r="414" spans="1:6" ht="12.75" customHeight="1">
      <c r="A414" s="12"/>
      <c r="B414" s="64"/>
      <c r="C414" s="20" t="s">
        <v>227</v>
      </c>
      <c r="D414" s="117">
        <v>200</v>
      </c>
      <c r="E414" s="118">
        <v>164</v>
      </c>
      <c r="F414" s="62" t="s">
        <v>553</v>
      </c>
    </row>
    <row r="415" spans="1:6" ht="12.75" customHeight="1">
      <c r="A415" s="12"/>
      <c r="B415" s="64"/>
      <c r="C415" s="20" t="s">
        <v>231</v>
      </c>
      <c r="D415" s="117">
        <v>1100</v>
      </c>
      <c r="E415" s="118">
        <v>600</v>
      </c>
      <c r="F415" s="62" t="s">
        <v>555</v>
      </c>
    </row>
    <row r="416" spans="1:6" ht="12.75" customHeight="1">
      <c r="A416" s="12"/>
      <c r="B416" s="64"/>
      <c r="C416" s="20"/>
      <c r="D416" s="117"/>
      <c r="E416" s="118"/>
      <c r="F416" s="62" t="s">
        <v>554</v>
      </c>
    </row>
    <row r="417" spans="1:6" ht="12.75" customHeight="1">
      <c r="A417" s="12"/>
      <c r="B417" s="64"/>
      <c r="C417" s="20"/>
      <c r="D417" s="119">
        <f>SUM(D403:D415)</f>
        <v>747286</v>
      </c>
      <c r="E417" s="119">
        <f>SUM(E403:E415)</f>
        <v>322870.03</v>
      </c>
      <c r="F417" s="49"/>
    </row>
    <row r="418" spans="1:6" ht="12.75" customHeight="1">
      <c r="A418" s="12"/>
      <c r="B418" s="16"/>
      <c r="C418" s="12"/>
      <c r="D418" s="119"/>
      <c r="E418" s="120"/>
      <c r="F418" s="49"/>
    </row>
    <row r="419" spans="1:6" ht="12.75" customHeight="1">
      <c r="A419" s="12"/>
      <c r="B419" s="64" t="s">
        <v>468</v>
      </c>
      <c r="C419" s="20"/>
      <c r="D419" s="119"/>
      <c r="E419" s="120"/>
      <c r="F419" s="153" t="s">
        <v>556</v>
      </c>
    </row>
    <row r="420" spans="1:6" ht="12.75" customHeight="1">
      <c r="A420" s="12"/>
      <c r="B420" s="121"/>
      <c r="C420" s="122" t="s">
        <v>23</v>
      </c>
      <c r="D420" s="123">
        <v>640</v>
      </c>
      <c r="E420" s="118">
        <v>0</v>
      </c>
      <c r="F420" s="62" t="s">
        <v>128</v>
      </c>
    </row>
    <row r="421" spans="1:6" ht="12.75" customHeight="1">
      <c r="A421" s="12"/>
      <c r="B421" s="121"/>
      <c r="C421" s="122" t="s">
        <v>24</v>
      </c>
      <c r="D421" s="123">
        <v>150</v>
      </c>
      <c r="E421" s="118">
        <v>0</v>
      </c>
      <c r="F421" s="151" t="s">
        <v>168</v>
      </c>
    </row>
    <row r="422" spans="1:6" ht="12.75" customHeight="1">
      <c r="A422" s="12"/>
      <c r="B422" s="16"/>
      <c r="C422" s="12"/>
      <c r="D422" s="119">
        <f>SUM(D420:D421)</f>
        <v>790</v>
      </c>
      <c r="E422" s="119">
        <f>SUM(E420:E421)</f>
        <v>0</v>
      </c>
      <c r="F422" s="49"/>
    </row>
    <row r="423" spans="1:6" ht="12.75" customHeight="1">
      <c r="A423" s="12"/>
      <c r="B423" s="16"/>
      <c r="C423" s="12"/>
      <c r="D423" s="119"/>
      <c r="E423" s="120"/>
      <c r="F423" s="62"/>
    </row>
    <row r="424" spans="1:6" ht="12.75" customHeight="1">
      <c r="A424" s="12"/>
      <c r="B424" s="64" t="s">
        <v>73</v>
      </c>
      <c r="C424" s="20"/>
      <c r="D424" s="13"/>
      <c r="E424" s="14"/>
      <c r="F424" s="153" t="s">
        <v>222</v>
      </c>
    </row>
    <row r="425" spans="1:6" ht="12.75" customHeight="1">
      <c r="A425" s="12"/>
      <c r="B425" s="64"/>
      <c r="C425" s="20" t="s">
        <v>18</v>
      </c>
      <c r="D425" s="117">
        <v>25107</v>
      </c>
      <c r="E425" s="118">
        <v>3765.44</v>
      </c>
      <c r="F425" s="62" t="s">
        <v>223</v>
      </c>
    </row>
    <row r="426" spans="1:6" ht="12.75" customHeight="1">
      <c r="A426" s="12"/>
      <c r="B426" s="64"/>
      <c r="C426" s="20" t="s">
        <v>5</v>
      </c>
      <c r="D426" s="117">
        <v>12429</v>
      </c>
      <c r="E426" s="118">
        <v>4550</v>
      </c>
      <c r="F426" s="62" t="s">
        <v>557</v>
      </c>
    </row>
    <row r="427" spans="1:6" ht="12.75" customHeight="1">
      <c r="A427" s="12"/>
      <c r="B427" s="64"/>
      <c r="C427" s="20" t="s">
        <v>231</v>
      </c>
      <c r="D427" s="117">
        <v>28000</v>
      </c>
      <c r="E427" s="118">
        <v>4860</v>
      </c>
      <c r="F427" s="62" t="s">
        <v>316</v>
      </c>
    </row>
    <row r="428" spans="1:6" ht="12.75" customHeight="1">
      <c r="A428" s="12"/>
      <c r="B428" s="64"/>
      <c r="C428" s="20"/>
      <c r="D428" s="119">
        <f>SUM(D425:D427)</f>
        <v>65536</v>
      </c>
      <c r="E428" s="119">
        <f>SUM(E425:E427)</f>
        <v>13175.44</v>
      </c>
      <c r="F428" s="49"/>
    </row>
    <row r="429" spans="1:6" ht="12.75" customHeight="1">
      <c r="A429" s="12"/>
      <c r="B429" s="73"/>
      <c r="C429" s="72"/>
      <c r="D429" s="38"/>
      <c r="E429" s="39"/>
      <c r="F429" s="49"/>
    </row>
    <row r="430" spans="1:6" ht="12.75" customHeight="1">
      <c r="A430" s="12"/>
      <c r="B430" s="73" t="s">
        <v>332</v>
      </c>
      <c r="C430" s="72"/>
      <c r="D430" s="38"/>
      <c r="E430" s="39"/>
      <c r="F430" s="153" t="s">
        <v>333</v>
      </c>
    </row>
    <row r="431" spans="1:6" ht="12.75" customHeight="1">
      <c r="A431" s="12"/>
      <c r="B431" s="73"/>
      <c r="C431" s="72" t="s">
        <v>18</v>
      </c>
      <c r="D431" s="117">
        <v>1320</v>
      </c>
      <c r="E431" s="118">
        <v>744.69</v>
      </c>
      <c r="F431" s="62" t="s">
        <v>367</v>
      </c>
    </row>
    <row r="432" spans="1:6" ht="12.75" customHeight="1">
      <c r="A432" s="12"/>
      <c r="B432" s="73"/>
      <c r="C432" s="72" t="s">
        <v>19</v>
      </c>
      <c r="D432" s="117">
        <v>124930</v>
      </c>
      <c r="E432" s="118">
        <v>62482.76</v>
      </c>
      <c r="F432" s="62" t="s">
        <v>127</v>
      </c>
    </row>
    <row r="433" spans="1:6" ht="12.75" customHeight="1">
      <c r="A433" s="12"/>
      <c r="B433" s="73"/>
      <c r="C433" s="72" t="s">
        <v>20</v>
      </c>
      <c r="D433" s="117">
        <v>9525</v>
      </c>
      <c r="E433" s="118">
        <v>9355.69</v>
      </c>
      <c r="F433" s="62" t="s">
        <v>171</v>
      </c>
    </row>
    <row r="434" spans="1:6" ht="12.75" customHeight="1">
      <c r="A434" s="12"/>
      <c r="B434" s="73"/>
      <c r="C434" s="72" t="s">
        <v>21</v>
      </c>
      <c r="D434" s="117">
        <v>20659</v>
      </c>
      <c r="E434" s="118">
        <v>10542.27</v>
      </c>
      <c r="F434" s="62" t="s">
        <v>190</v>
      </c>
    </row>
    <row r="435" spans="1:6" ht="12.75" customHeight="1">
      <c r="A435" s="12"/>
      <c r="B435" s="73"/>
      <c r="C435" s="72" t="s">
        <v>22</v>
      </c>
      <c r="D435" s="117">
        <v>3301</v>
      </c>
      <c r="E435" s="118">
        <v>1694.21</v>
      </c>
      <c r="F435" s="62" t="s">
        <v>173</v>
      </c>
    </row>
    <row r="436" spans="1:6" ht="12.75" customHeight="1">
      <c r="A436" s="12"/>
      <c r="B436" s="73"/>
      <c r="C436" s="72" t="s">
        <v>24</v>
      </c>
      <c r="D436" s="117">
        <v>10500</v>
      </c>
      <c r="E436" s="118">
        <v>2826.99</v>
      </c>
      <c r="F436" s="62" t="s">
        <v>168</v>
      </c>
    </row>
    <row r="437" spans="1:6" ht="12.75" customHeight="1">
      <c r="A437" s="12"/>
      <c r="B437" s="73"/>
      <c r="C437" s="72" t="s">
        <v>31</v>
      </c>
      <c r="D437" s="117">
        <v>30500</v>
      </c>
      <c r="E437" s="118">
        <v>350.93</v>
      </c>
      <c r="F437" s="62" t="s">
        <v>558</v>
      </c>
    </row>
    <row r="438" spans="1:6" ht="12.75" customHeight="1">
      <c r="A438" s="12"/>
      <c r="B438" s="73"/>
      <c r="C438" s="72" t="s">
        <v>25</v>
      </c>
      <c r="D438" s="117">
        <v>2000</v>
      </c>
      <c r="E438" s="118">
        <v>0</v>
      </c>
      <c r="F438" s="62" t="s">
        <v>368</v>
      </c>
    </row>
    <row r="439" spans="1:6" ht="12.75" customHeight="1">
      <c r="A439" s="12"/>
      <c r="B439" s="73"/>
      <c r="C439" s="72" t="s">
        <v>45</v>
      </c>
      <c r="D439" s="117">
        <v>500</v>
      </c>
      <c r="E439" s="118">
        <v>30</v>
      </c>
      <c r="F439" s="62" t="s">
        <v>362</v>
      </c>
    </row>
    <row r="440" spans="1:6" ht="12.75" customHeight="1">
      <c r="A440" s="12"/>
      <c r="B440" s="73"/>
      <c r="C440" s="72" t="s">
        <v>5</v>
      </c>
      <c r="D440" s="117">
        <v>2500</v>
      </c>
      <c r="E440" s="118">
        <v>1203.77</v>
      </c>
      <c r="F440" s="62" t="s">
        <v>215</v>
      </c>
    </row>
    <row r="441" spans="1:6" ht="12.75" customHeight="1">
      <c r="A441" s="12"/>
      <c r="B441" s="73"/>
      <c r="C441" s="72" t="s">
        <v>229</v>
      </c>
      <c r="D441" s="117">
        <v>200</v>
      </c>
      <c r="E441" s="118">
        <v>0</v>
      </c>
      <c r="F441" s="62" t="s">
        <v>250</v>
      </c>
    </row>
    <row r="442" spans="1:6" ht="12.75" customHeight="1">
      <c r="A442" s="12"/>
      <c r="B442" s="73"/>
      <c r="C442" s="72" t="s">
        <v>41</v>
      </c>
      <c r="D442" s="117">
        <v>500</v>
      </c>
      <c r="E442" s="118">
        <v>25.2</v>
      </c>
      <c r="F442" s="62" t="s">
        <v>129</v>
      </c>
    </row>
    <row r="443" spans="1:6" ht="12.75" customHeight="1">
      <c r="A443" s="12"/>
      <c r="B443" s="73"/>
      <c r="C443" s="72" t="s">
        <v>26</v>
      </c>
      <c r="D443" s="117">
        <v>6435</v>
      </c>
      <c r="E443" s="118">
        <v>4800.16</v>
      </c>
      <c r="F443" s="62" t="s">
        <v>174</v>
      </c>
    </row>
    <row r="444" spans="1:6" ht="12.75" customHeight="1">
      <c r="A444" s="12"/>
      <c r="B444" s="73"/>
      <c r="C444" s="72" t="s">
        <v>231</v>
      </c>
      <c r="D444" s="117">
        <v>200</v>
      </c>
      <c r="E444" s="118">
        <v>0</v>
      </c>
      <c r="F444" s="62" t="s">
        <v>268</v>
      </c>
    </row>
    <row r="445" spans="1:6" ht="12.75" customHeight="1">
      <c r="A445" s="12"/>
      <c r="B445" s="73"/>
      <c r="C445" s="72" t="s">
        <v>232</v>
      </c>
      <c r="D445" s="117">
        <v>300</v>
      </c>
      <c r="E445" s="118">
        <v>0</v>
      </c>
      <c r="F445" s="62" t="s">
        <v>369</v>
      </c>
    </row>
    <row r="446" spans="1:6" ht="12.75" customHeight="1">
      <c r="A446" s="12"/>
      <c r="B446" s="73"/>
      <c r="C446" s="72"/>
      <c r="D446" s="119">
        <f>SUM(D431:D445)</f>
        <v>213370</v>
      </c>
      <c r="E446" s="119">
        <f>SUM(E431:E445)</f>
        <v>94056.67000000001</v>
      </c>
      <c r="F446" s="49"/>
    </row>
    <row r="447" spans="1:6" ht="12.75" customHeight="1">
      <c r="A447" s="12"/>
      <c r="B447" s="73"/>
      <c r="C447" s="72"/>
      <c r="D447" s="13"/>
      <c r="E447" s="14"/>
      <c r="F447" s="49"/>
    </row>
    <row r="448" spans="1:6" ht="12.75" customHeight="1">
      <c r="A448" s="12"/>
      <c r="B448" s="73" t="s">
        <v>74</v>
      </c>
      <c r="C448" s="72"/>
      <c r="D448" s="13"/>
      <c r="E448" s="14"/>
      <c r="F448" s="153" t="s">
        <v>130</v>
      </c>
    </row>
    <row r="449" spans="1:7" ht="12.75" customHeight="1">
      <c r="A449" s="12"/>
      <c r="B449" s="73"/>
      <c r="C449" s="72" t="s">
        <v>19</v>
      </c>
      <c r="D449" s="117">
        <v>68813</v>
      </c>
      <c r="E449" s="118">
        <v>0</v>
      </c>
      <c r="F449" s="154" t="s">
        <v>317</v>
      </c>
      <c r="G449" s="10"/>
    </row>
    <row r="450" spans="1:6" ht="12.75" customHeight="1">
      <c r="A450" s="12"/>
      <c r="B450" s="73"/>
      <c r="C450" s="72" t="s">
        <v>20</v>
      </c>
      <c r="D450" s="117">
        <v>700</v>
      </c>
      <c r="E450" s="118">
        <v>401.98</v>
      </c>
      <c r="F450" s="62" t="s">
        <v>171</v>
      </c>
    </row>
    <row r="451" spans="1:6" ht="12.75" customHeight="1">
      <c r="A451" s="12"/>
      <c r="B451" s="16"/>
      <c r="C451" s="20" t="s">
        <v>21</v>
      </c>
      <c r="D451" s="117">
        <v>10463</v>
      </c>
      <c r="E451" s="118">
        <v>61.18</v>
      </c>
      <c r="F451" s="62" t="s">
        <v>190</v>
      </c>
    </row>
    <row r="452" spans="1:6" ht="12.75" customHeight="1">
      <c r="A452" s="12"/>
      <c r="B452" s="16"/>
      <c r="C452" s="20" t="s">
        <v>22</v>
      </c>
      <c r="D452" s="117">
        <v>1680</v>
      </c>
      <c r="E452" s="118">
        <v>9.85</v>
      </c>
      <c r="F452" s="62" t="s">
        <v>173</v>
      </c>
    </row>
    <row r="453" spans="1:6" ht="12.75" customHeight="1">
      <c r="A453" s="12"/>
      <c r="B453" s="16"/>
      <c r="C453" s="64" t="s">
        <v>5</v>
      </c>
      <c r="D453" s="117">
        <v>1050</v>
      </c>
      <c r="E453" s="118">
        <v>0</v>
      </c>
      <c r="F453" s="151" t="s">
        <v>420</v>
      </c>
    </row>
    <row r="454" spans="1:6" ht="12.75" customHeight="1">
      <c r="A454" s="12"/>
      <c r="B454" s="16"/>
      <c r="C454" s="64" t="s">
        <v>26</v>
      </c>
      <c r="D454" s="117">
        <v>98182</v>
      </c>
      <c r="E454" s="118">
        <v>70917.6</v>
      </c>
      <c r="F454" s="62" t="s">
        <v>174</v>
      </c>
    </row>
    <row r="455" spans="1:6" ht="12.75" customHeight="1">
      <c r="A455" s="12"/>
      <c r="B455" s="16"/>
      <c r="C455" s="64"/>
      <c r="D455" s="127">
        <f>SUM(D449:D454)</f>
        <v>180888</v>
      </c>
      <c r="E455" s="127">
        <f>SUM(E449:E454)</f>
        <v>71390.61</v>
      </c>
      <c r="F455" s="49"/>
    </row>
    <row r="456" spans="1:6" ht="12.75" customHeight="1">
      <c r="A456" s="96"/>
      <c r="B456" s="42" t="s">
        <v>115</v>
      </c>
      <c r="C456" s="41"/>
      <c r="D456" s="125">
        <f>SUM(+D455+D446+D428+D422+D417+D400+D372+D364+D340)</f>
        <v>21459081</v>
      </c>
      <c r="E456" s="125">
        <f>SUM(+E455+E446+E428+E422+E417+E400+E372+E364+E340)</f>
        <v>8846965.23</v>
      </c>
      <c r="F456" s="126" t="s">
        <v>469</v>
      </c>
    </row>
    <row r="457" spans="1:7" ht="12.75" customHeight="1">
      <c r="A457" s="63" t="s">
        <v>75</v>
      </c>
      <c r="B457" s="64"/>
      <c r="C457" s="20"/>
      <c r="D457" s="13"/>
      <c r="E457" s="14"/>
      <c r="F457" s="62" t="s">
        <v>283</v>
      </c>
      <c r="G457" s="10"/>
    </row>
    <row r="458" spans="1:6" ht="12.75" customHeight="1">
      <c r="A458" s="20"/>
      <c r="B458" s="64" t="s">
        <v>76</v>
      </c>
      <c r="C458" s="20"/>
      <c r="D458" s="117"/>
      <c r="E458" s="118"/>
      <c r="F458" s="153" t="s">
        <v>136</v>
      </c>
    </row>
    <row r="459" spans="1:6" ht="12.75" customHeight="1">
      <c r="A459" s="20"/>
      <c r="B459" s="64"/>
      <c r="C459" s="20" t="s">
        <v>56</v>
      </c>
      <c r="D459" s="117">
        <v>7000</v>
      </c>
      <c r="E459" s="118">
        <v>3628.5</v>
      </c>
      <c r="F459" s="62" t="s">
        <v>282</v>
      </c>
    </row>
    <row r="460" spans="1:8" ht="12.75" customHeight="1">
      <c r="A460" s="20"/>
      <c r="B460" s="64"/>
      <c r="C460" s="20"/>
      <c r="D460" s="117"/>
      <c r="E460" s="118"/>
      <c r="F460" s="62" t="s">
        <v>559</v>
      </c>
      <c r="H460" s="8"/>
    </row>
    <row r="461" spans="1:8" ht="12.75" customHeight="1">
      <c r="A461" s="20"/>
      <c r="B461" s="64"/>
      <c r="C461" s="20"/>
      <c r="D461" s="117"/>
      <c r="E461" s="118"/>
      <c r="F461" s="62" t="s">
        <v>560</v>
      </c>
      <c r="H461" s="8"/>
    </row>
    <row r="462" spans="1:8" ht="12.75" customHeight="1">
      <c r="A462" s="20"/>
      <c r="B462" s="64"/>
      <c r="C462" s="20"/>
      <c r="D462" s="117"/>
      <c r="E462" s="118"/>
      <c r="F462" s="62" t="s">
        <v>561</v>
      </c>
      <c r="H462" s="8"/>
    </row>
    <row r="463" spans="1:6" ht="12.75" customHeight="1">
      <c r="A463" s="20"/>
      <c r="B463" s="64"/>
      <c r="C463" s="20" t="s">
        <v>77</v>
      </c>
      <c r="D463" s="117">
        <v>4000</v>
      </c>
      <c r="E463" s="118">
        <v>2000</v>
      </c>
      <c r="F463" s="62" t="s">
        <v>370</v>
      </c>
    </row>
    <row r="464" spans="1:6" ht="12.75" customHeight="1">
      <c r="A464" s="20"/>
      <c r="B464" s="64"/>
      <c r="C464" s="20"/>
      <c r="D464" s="117"/>
      <c r="E464" s="118"/>
      <c r="F464" s="62" t="s">
        <v>281</v>
      </c>
    </row>
    <row r="465" spans="1:6" ht="12.75" customHeight="1">
      <c r="A465" s="20"/>
      <c r="B465" s="64"/>
      <c r="C465" s="20"/>
      <c r="D465" s="117"/>
      <c r="E465" s="118"/>
      <c r="F465" s="156" t="s">
        <v>562</v>
      </c>
    </row>
    <row r="466" spans="1:6" ht="12.75" customHeight="1">
      <c r="A466" s="20"/>
      <c r="B466" s="64"/>
      <c r="C466" s="20"/>
      <c r="D466" s="117"/>
      <c r="E466" s="118"/>
      <c r="F466" s="156" t="s">
        <v>563</v>
      </c>
    </row>
    <row r="467" spans="1:6" ht="12.75" customHeight="1">
      <c r="A467" s="20"/>
      <c r="B467" s="64"/>
      <c r="C467" s="20" t="s">
        <v>23</v>
      </c>
      <c r="D467" s="117">
        <v>81120</v>
      </c>
      <c r="E467" s="118">
        <v>33216.75</v>
      </c>
      <c r="F467" s="62" t="s">
        <v>423</v>
      </c>
    </row>
    <row r="468" spans="1:6" ht="12.75" customHeight="1">
      <c r="A468" s="20"/>
      <c r="B468" s="64"/>
      <c r="C468" s="20"/>
      <c r="D468" s="117"/>
      <c r="E468" s="118"/>
      <c r="F468" s="62" t="s">
        <v>422</v>
      </c>
    </row>
    <row r="469" spans="1:6" ht="12.75" customHeight="1">
      <c r="A469" s="20"/>
      <c r="B469" s="64"/>
      <c r="C469" s="20"/>
      <c r="D469" s="117"/>
      <c r="E469" s="118"/>
      <c r="F469" s="62" t="s">
        <v>564</v>
      </c>
    </row>
    <row r="470" spans="1:6" ht="12.75" customHeight="1">
      <c r="A470" s="20"/>
      <c r="B470" s="64"/>
      <c r="C470" s="20" t="s">
        <v>24</v>
      </c>
      <c r="D470" s="117">
        <v>13880</v>
      </c>
      <c r="E470" s="118">
        <v>2525.25</v>
      </c>
      <c r="F470" s="62" t="s">
        <v>565</v>
      </c>
    </row>
    <row r="471" spans="1:6" ht="12.75" customHeight="1">
      <c r="A471" s="20"/>
      <c r="B471" s="64"/>
      <c r="C471" s="20" t="s">
        <v>5</v>
      </c>
      <c r="D471" s="117">
        <v>33800</v>
      </c>
      <c r="E471" s="118">
        <v>1449.36</v>
      </c>
      <c r="F471" s="163" t="s">
        <v>566</v>
      </c>
    </row>
    <row r="472" spans="1:6" ht="12.75" customHeight="1">
      <c r="A472" s="20"/>
      <c r="B472" s="64"/>
      <c r="C472" s="20" t="s">
        <v>310</v>
      </c>
      <c r="D472" s="117">
        <v>4800</v>
      </c>
      <c r="E472" s="118">
        <v>1561.6</v>
      </c>
      <c r="F472" s="151" t="s">
        <v>567</v>
      </c>
    </row>
    <row r="473" spans="1:6" ht="12.75" customHeight="1">
      <c r="A473" s="20"/>
      <c r="B473" s="64"/>
      <c r="C473" s="20" t="s">
        <v>32</v>
      </c>
      <c r="D473" s="117">
        <v>400</v>
      </c>
      <c r="E473" s="118">
        <v>40</v>
      </c>
      <c r="F473" s="62" t="s">
        <v>267</v>
      </c>
    </row>
    <row r="474" spans="1:6" ht="12.75" customHeight="1">
      <c r="A474" s="20"/>
      <c r="B474" s="64"/>
      <c r="C474" s="20"/>
      <c r="D474" s="119">
        <f>SUM(D459:D473)</f>
        <v>145000</v>
      </c>
      <c r="E474" s="119">
        <f>SUM(E459:E473)</f>
        <v>44421.46</v>
      </c>
      <c r="F474" s="49"/>
    </row>
    <row r="475" spans="1:6" ht="12.75" customHeight="1">
      <c r="A475" s="12"/>
      <c r="B475" s="16"/>
      <c r="C475" s="12"/>
      <c r="D475" s="38"/>
      <c r="E475" s="39"/>
      <c r="F475" s="49"/>
    </row>
    <row r="476" spans="1:6" ht="12.75" customHeight="1">
      <c r="A476" s="12"/>
      <c r="B476" s="64" t="s">
        <v>78</v>
      </c>
      <c r="C476" s="20"/>
      <c r="D476" s="13"/>
      <c r="E476" s="14"/>
      <c r="F476" s="153" t="s">
        <v>138</v>
      </c>
    </row>
    <row r="477" spans="1:6" ht="12.75" customHeight="1">
      <c r="A477" s="12"/>
      <c r="B477" s="64"/>
      <c r="C477" s="20" t="s">
        <v>5</v>
      </c>
      <c r="D477" s="117">
        <v>12000</v>
      </c>
      <c r="E477" s="118">
        <v>3643.8</v>
      </c>
      <c r="F477" s="164" t="s">
        <v>371</v>
      </c>
    </row>
    <row r="478" spans="1:6" ht="12.75" customHeight="1">
      <c r="A478" s="12"/>
      <c r="B478" s="64"/>
      <c r="C478" s="20"/>
      <c r="D478" s="119">
        <f>SUM(D477)</f>
        <v>12000</v>
      </c>
      <c r="E478" s="120">
        <f>SUM(E477)</f>
        <v>3643.8</v>
      </c>
      <c r="F478" s="48"/>
    </row>
    <row r="479" spans="1:6" ht="12.75" customHeight="1">
      <c r="A479" s="12"/>
      <c r="B479" s="73"/>
      <c r="C479" s="72"/>
      <c r="D479" s="38"/>
      <c r="E479" s="39"/>
      <c r="F479" s="48"/>
    </row>
    <row r="480" spans="1:6" ht="12.75" customHeight="1">
      <c r="A480" s="12"/>
      <c r="B480" s="73" t="s">
        <v>79</v>
      </c>
      <c r="C480" s="72"/>
      <c r="D480" s="13"/>
      <c r="E480" s="14"/>
      <c r="F480" s="153" t="s">
        <v>124</v>
      </c>
    </row>
    <row r="481" spans="1:6" ht="12.75" customHeight="1">
      <c r="A481" s="12"/>
      <c r="B481" s="73"/>
      <c r="C481" s="73" t="s">
        <v>5</v>
      </c>
      <c r="D481" s="117">
        <v>25000</v>
      </c>
      <c r="E481" s="118">
        <v>626</v>
      </c>
      <c r="F481" s="165" t="s">
        <v>568</v>
      </c>
    </row>
    <row r="482" spans="1:6" ht="12.75" customHeight="1">
      <c r="A482" s="12"/>
      <c r="B482" s="73"/>
      <c r="C482" s="73"/>
      <c r="D482" s="127">
        <f>SUM(D481:D481)</f>
        <v>25000</v>
      </c>
      <c r="E482" s="128">
        <f>SUM(E481:E481)</f>
        <v>626</v>
      </c>
      <c r="F482" s="48"/>
    </row>
    <row r="483" spans="1:6" ht="12.75" customHeight="1">
      <c r="A483" s="96"/>
      <c r="B483" s="42" t="s">
        <v>115</v>
      </c>
      <c r="C483" s="41"/>
      <c r="D483" s="125">
        <f>SUM(D482+D478+D474)</f>
        <v>182000</v>
      </c>
      <c r="E483" s="132">
        <f>SUM(E482+E478+E474)</f>
        <v>48691.26</v>
      </c>
      <c r="F483" s="126" t="s">
        <v>470</v>
      </c>
    </row>
    <row r="484" spans="1:6" ht="12.75" customHeight="1">
      <c r="A484" s="66" t="s">
        <v>80</v>
      </c>
      <c r="B484" s="90"/>
      <c r="C484" s="67"/>
      <c r="D484" s="107"/>
      <c r="E484" s="108"/>
      <c r="F484" s="155" t="s">
        <v>435</v>
      </c>
    </row>
    <row r="485" spans="1:6" ht="12.75" customHeight="1">
      <c r="A485" s="68"/>
      <c r="B485" s="71" t="s">
        <v>81</v>
      </c>
      <c r="C485" s="68"/>
      <c r="D485" s="13"/>
      <c r="E485" s="14"/>
      <c r="F485" s="153" t="s">
        <v>397</v>
      </c>
    </row>
    <row r="486" spans="1:6" ht="12.75" customHeight="1">
      <c r="A486" s="68"/>
      <c r="B486" s="71"/>
      <c r="C486" s="68" t="s">
        <v>16</v>
      </c>
      <c r="D486" s="117">
        <v>90000</v>
      </c>
      <c r="E486" s="118">
        <v>34026.65</v>
      </c>
      <c r="F486" s="154" t="s">
        <v>280</v>
      </c>
    </row>
    <row r="487" spans="1:6" ht="12.75" customHeight="1">
      <c r="A487" s="68"/>
      <c r="B487" s="71"/>
      <c r="C487" s="68"/>
      <c r="D487" s="119">
        <f>SUM(D486)</f>
        <v>90000</v>
      </c>
      <c r="E487" s="120">
        <f>SUM(E486)</f>
        <v>34026.65</v>
      </c>
      <c r="F487" s="49"/>
    </row>
    <row r="488" spans="1:6" ht="12.75" customHeight="1">
      <c r="A488" s="72"/>
      <c r="B488" s="73"/>
      <c r="C488" s="72"/>
      <c r="D488" s="38"/>
      <c r="E488" s="39"/>
      <c r="F488" s="49"/>
    </row>
    <row r="489" spans="1:6" ht="12.75" customHeight="1">
      <c r="A489" s="72"/>
      <c r="B489" s="73" t="s">
        <v>82</v>
      </c>
      <c r="C489" s="72"/>
      <c r="D489" s="13"/>
      <c r="E489" s="14"/>
      <c r="F489" s="153" t="s">
        <v>139</v>
      </c>
    </row>
    <row r="490" spans="1:6" ht="12.75" customHeight="1">
      <c r="A490" s="72"/>
      <c r="B490" s="73"/>
      <c r="C490" s="72"/>
      <c r="D490" s="13"/>
      <c r="E490" s="14"/>
      <c r="F490" s="153" t="s">
        <v>140</v>
      </c>
    </row>
    <row r="491" spans="1:6" ht="12.75" customHeight="1">
      <c r="A491" s="72"/>
      <c r="B491" s="73"/>
      <c r="C491" s="72"/>
      <c r="D491" s="117"/>
      <c r="E491" s="118"/>
      <c r="F491" s="153" t="s">
        <v>141</v>
      </c>
    </row>
    <row r="492" spans="1:6" ht="12.75" customHeight="1">
      <c r="A492" s="72"/>
      <c r="B492" s="73"/>
      <c r="C492" s="72" t="s">
        <v>335</v>
      </c>
      <c r="D492" s="117">
        <v>19000</v>
      </c>
      <c r="E492" s="118">
        <v>13339.2</v>
      </c>
      <c r="F492" s="154" t="s">
        <v>445</v>
      </c>
    </row>
    <row r="493" spans="1:6" ht="12.75" customHeight="1">
      <c r="A493" s="72"/>
      <c r="B493" s="73"/>
      <c r="C493" s="72" t="s">
        <v>83</v>
      </c>
      <c r="D493" s="117">
        <v>4285484</v>
      </c>
      <c r="E493" s="118">
        <v>2166867.08</v>
      </c>
      <c r="F493" s="154" t="s">
        <v>279</v>
      </c>
    </row>
    <row r="494" spans="1:6" ht="12.75" customHeight="1">
      <c r="A494" s="12"/>
      <c r="B494" s="16"/>
      <c r="C494" s="20" t="s">
        <v>19</v>
      </c>
      <c r="D494" s="117">
        <v>119406</v>
      </c>
      <c r="E494" s="118">
        <v>53591.88</v>
      </c>
      <c r="F494" s="154" t="s">
        <v>278</v>
      </c>
    </row>
    <row r="495" spans="1:6" ht="12.75" customHeight="1">
      <c r="A495" s="12"/>
      <c r="B495" s="16"/>
      <c r="C495" s="20" t="s">
        <v>20</v>
      </c>
      <c r="D495" s="117">
        <v>8699</v>
      </c>
      <c r="E495" s="118">
        <v>8698.2</v>
      </c>
      <c r="F495" s="154" t="s">
        <v>277</v>
      </c>
    </row>
    <row r="496" spans="1:6" ht="12.75" customHeight="1">
      <c r="A496" s="12"/>
      <c r="B496" s="16"/>
      <c r="C496" s="20" t="s">
        <v>21</v>
      </c>
      <c r="D496" s="117">
        <v>61780</v>
      </c>
      <c r="E496" s="118">
        <v>24818.82</v>
      </c>
      <c r="F496" s="154" t="s">
        <v>172</v>
      </c>
    </row>
    <row r="497" spans="1:6" ht="12.75" customHeight="1">
      <c r="A497" s="12"/>
      <c r="B497" s="16"/>
      <c r="C497" s="20" t="s">
        <v>22</v>
      </c>
      <c r="D497" s="117">
        <v>3139</v>
      </c>
      <c r="E497" s="118">
        <v>1309.2</v>
      </c>
      <c r="F497" s="154" t="s">
        <v>173</v>
      </c>
    </row>
    <row r="498" spans="1:6" ht="12.75" customHeight="1">
      <c r="A498" s="12"/>
      <c r="B498" s="16"/>
      <c r="C498" s="20" t="s">
        <v>24</v>
      </c>
      <c r="D498" s="117">
        <v>120</v>
      </c>
      <c r="E498" s="118">
        <v>0</v>
      </c>
      <c r="F498" s="62" t="s">
        <v>168</v>
      </c>
    </row>
    <row r="499" spans="1:6" ht="12.75" customHeight="1">
      <c r="A499" s="12"/>
      <c r="B499" s="16"/>
      <c r="C499" s="20" t="s">
        <v>26</v>
      </c>
      <c r="D499" s="117">
        <v>4431</v>
      </c>
      <c r="E499" s="118">
        <v>3750.15</v>
      </c>
      <c r="F499" s="62" t="s">
        <v>174</v>
      </c>
    </row>
    <row r="500" spans="1:6" ht="12.75" customHeight="1">
      <c r="A500" s="12"/>
      <c r="B500" s="16"/>
      <c r="C500" s="20" t="s">
        <v>334</v>
      </c>
      <c r="D500" s="117">
        <v>2200</v>
      </c>
      <c r="E500" s="118">
        <v>1827.3</v>
      </c>
      <c r="F500" s="151" t="s">
        <v>446</v>
      </c>
    </row>
    <row r="501" spans="1:6" ht="12.75" customHeight="1">
      <c r="A501" s="12"/>
      <c r="B501" s="16"/>
      <c r="C501" s="20"/>
      <c r="D501" s="119">
        <f>SUM(D492:D500)</f>
        <v>4504259</v>
      </c>
      <c r="E501" s="119">
        <f>SUM(E492:E500)</f>
        <v>2274201.83</v>
      </c>
      <c r="F501" s="48"/>
    </row>
    <row r="502" spans="1:6" ht="12.75" customHeight="1">
      <c r="A502" s="12"/>
      <c r="B502" s="16"/>
      <c r="C502" s="72"/>
      <c r="D502" s="38"/>
      <c r="E502" s="39"/>
      <c r="F502" s="151"/>
    </row>
    <row r="503" spans="1:6" ht="12.75" customHeight="1">
      <c r="A503" s="12"/>
      <c r="B503" s="64" t="s">
        <v>84</v>
      </c>
      <c r="C503" s="20"/>
      <c r="D503" s="13"/>
      <c r="E503" s="14"/>
      <c r="F503" s="159" t="s">
        <v>398</v>
      </c>
    </row>
    <row r="504" spans="1:6" ht="12.75" customHeight="1">
      <c r="A504" s="12"/>
      <c r="B504" s="64"/>
      <c r="C504" s="20"/>
      <c r="D504" s="13"/>
      <c r="E504" s="14"/>
      <c r="F504" s="159" t="s">
        <v>142</v>
      </c>
    </row>
    <row r="505" spans="1:6" ht="12.75" customHeight="1">
      <c r="A505" s="12"/>
      <c r="B505" s="64"/>
      <c r="C505" s="20"/>
      <c r="D505" s="13"/>
      <c r="E505" s="14"/>
      <c r="F505" s="159" t="s">
        <v>143</v>
      </c>
    </row>
    <row r="506" spans="1:6" ht="12.75" customHeight="1">
      <c r="A506" s="12"/>
      <c r="B506" s="64"/>
      <c r="C506" s="20"/>
      <c r="D506" s="13"/>
      <c r="E506" s="14"/>
      <c r="F506" s="165" t="s">
        <v>276</v>
      </c>
    </row>
    <row r="507" spans="1:6" ht="12.75" customHeight="1">
      <c r="A507" s="12"/>
      <c r="B507" s="64"/>
      <c r="C507" s="20" t="s">
        <v>85</v>
      </c>
      <c r="D507" s="117">
        <v>22700</v>
      </c>
      <c r="E507" s="118">
        <v>9923.3</v>
      </c>
      <c r="F507" s="62" t="s">
        <v>275</v>
      </c>
    </row>
    <row r="508" spans="1:6" ht="12.75" customHeight="1">
      <c r="A508" s="12"/>
      <c r="B508" s="64"/>
      <c r="C508" s="20"/>
      <c r="D508" s="119">
        <f>SUM(D507)</f>
        <v>22700</v>
      </c>
      <c r="E508" s="120">
        <f>SUM(E507)</f>
        <v>9923.3</v>
      </c>
      <c r="F508" s="49"/>
    </row>
    <row r="509" spans="1:6" ht="12.75" customHeight="1">
      <c r="A509" s="12"/>
      <c r="B509" s="73"/>
      <c r="C509" s="72"/>
      <c r="D509" s="38"/>
      <c r="E509" s="39"/>
      <c r="F509" s="49"/>
    </row>
    <row r="510" spans="1:6" ht="12.75" customHeight="1">
      <c r="A510" s="12"/>
      <c r="B510" s="64" t="s">
        <v>86</v>
      </c>
      <c r="C510" s="20"/>
      <c r="D510" s="13"/>
      <c r="E510" s="14"/>
      <c r="F510" s="153" t="s">
        <v>286</v>
      </c>
    </row>
    <row r="511" spans="1:6" ht="12.75" customHeight="1">
      <c r="A511" s="12"/>
      <c r="B511" s="64"/>
      <c r="C511" s="20"/>
      <c r="D511" s="13"/>
      <c r="E511" s="14"/>
      <c r="F511" s="153" t="s">
        <v>287</v>
      </c>
    </row>
    <row r="512" spans="1:6" ht="13.5" customHeight="1">
      <c r="A512" s="12"/>
      <c r="B512" s="64"/>
      <c r="C512" s="20" t="s">
        <v>83</v>
      </c>
      <c r="D512" s="117">
        <v>421000</v>
      </c>
      <c r="E512" s="118">
        <v>232145.81</v>
      </c>
      <c r="F512" s="154" t="s">
        <v>274</v>
      </c>
    </row>
    <row r="513" spans="1:6" ht="12.75" customHeight="1">
      <c r="A513" s="12"/>
      <c r="B513" s="64"/>
      <c r="C513" s="20"/>
      <c r="D513" s="119">
        <f>SUM(D512:D512)</f>
        <v>421000</v>
      </c>
      <c r="E513" s="119">
        <f>SUM(E512:E512)</f>
        <v>232145.81</v>
      </c>
      <c r="F513" s="49"/>
    </row>
    <row r="514" spans="1:6" ht="12.75" customHeight="1">
      <c r="A514" s="12"/>
      <c r="B514" s="73"/>
      <c r="C514" s="72"/>
      <c r="D514" s="38"/>
      <c r="E514" s="39"/>
      <c r="F514" s="49"/>
    </row>
    <row r="515" spans="1:6" ht="12.75" customHeight="1">
      <c r="A515" s="12"/>
      <c r="B515" s="64" t="s">
        <v>87</v>
      </c>
      <c r="C515" s="20"/>
      <c r="D515" s="13"/>
      <c r="E515" s="14"/>
      <c r="F515" s="153" t="s">
        <v>288</v>
      </c>
    </row>
    <row r="516" spans="1:6" ht="12.75" customHeight="1">
      <c r="A516" s="12"/>
      <c r="B516" s="64"/>
      <c r="C516" s="20" t="s">
        <v>83</v>
      </c>
      <c r="D516" s="117">
        <v>215000</v>
      </c>
      <c r="E516" s="118">
        <v>76795.64</v>
      </c>
      <c r="F516" s="154" t="s">
        <v>273</v>
      </c>
    </row>
    <row r="517" spans="1:6" ht="12.75" customHeight="1">
      <c r="A517" s="12"/>
      <c r="B517" s="64"/>
      <c r="C517" s="20"/>
      <c r="D517" s="119">
        <f>SUM(D516)</f>
        <v>215000</v>
      </c>
      <c r="E517" s="120">
        <f>SUM(E516)</f>
        <v>76795.64</v>
      </c>
      <c r="F517" s="49"/>
    </row>
    <row r="518" spans="1:6" ht="12.75" customHeight="1">
      <c r="A518" s="12"/>
      <c r="B518" s="16"/>
      <c r="C518" s="12"/>
      <c r="D518" s="119"/>
      <c r="E518" s="120"/>
      <c r="F518" s="49"/>
    </row>
    <row r="519" spans="1:6" ht="12.75" customHeight="1">
      <c r="A519" s="12"/>
      <c r="B519" s="64" t="s">
        <v>88</v>
      </c>
      <c r="C519" s="20"/>
      <c r="D519" s="13"/>
      <c r="E519" s="14"/>
      <c r="F519" s="153" t="s">
        <v>289</v>
      </c>
    </row>
    <row r="520" spans="1:6" ht="12.75" customHeight="1">
      <c r="A520" s="12"/>
      <c r="B520" s="64"/>
      <c r="C520" s="20" t="s">
        <v>18</v>
      </c>
      <c r="D520" s="117">
        <v>8000</v>
      </c>
      <c r="E520" s="118">
        <v>200</v>
      </c>
      <c r="F520" s="154" t="s">
        <v>189</v>
      </c>
    </row>
    <row r="521" spans="1:6" ht="12.75" customHeight="1">
      <c r="A521" s="12"/>
      <c r="B521" s="16"/>
      <c r="C521" s="20" t="s">
        <v>19</v>
      </c>
      <c r="D521" s="117">
        <v>554050</v>
      </c>
      <c r="E521" s="129">
        <v>215726.8</v>
      </c>
      <c r="F521" s="62" t="s">
        <v>271</v>
      </c>
    </row>
    <row r="522" spans="1:6" ht="12.75" customHeight="1">
      <c r="A522" s="12"/>
      <c r="B522" s="16"/>
      <c r="C522" s="20" t="s">
        <v>20</v>
      </c>
      <c r="D522" s="117">
        <v>44670</v>
      </c>
      <c r="E522" s="118">
        <v>39144.25</v>
      </c>
      <c r="F522" s="62" t="s">
        <v>171</v>
      </c>
    </row>
    <row r="523" spans="1:6" ht="12.75" customHeight="1">
      <c r="A523" s="12"/>
      <c r="B523" s="16"/>
      <c r="C523" s="20" t="s">
        <v>21</v>
      </c>
      <c r="D523" s="117">
        <v>92519</v>
      </c>
      <c r="E523" s="118">
        <v>31866.75</v>
      </c>
      <c r="F523" s="62" t="s">
        <v>190</v>
      </c>
    </row>
    <row r="524" spans="1:6" ht="12.75" customHeight="1">
      <c r="A524" s="12"/>
      <c r="B524" s="16"/>
      <c r="C524" s="20" t="s">
        <v>22</v>
      </c>
      <c r="D524" s="117">
        <v>14521</v>
      </c>
      <c r="E524" s="118">
        <v>5247.43</v>
      </c>
      <c r="F524" s="62" t="s">
        <v>173</v>
      </c>
    </row>
    <row r="525" spans="1:6" ht="12.75" customHeight="1">
      <c r="A525" s="12"/>
      <c r="B525" s="16"/>
      <c r="C525" s="20" t="s">
        <v>23</v>
      </c>
      <c r="D525" s="117">
        <v>15000</v>
      </c>
      <c r="E525" s="118">
        <v>3557.07</v>
      </c>
      <c r="F525" s="62" t="s">
        <v>128</v>
      </c>
    </row>
    <row r="526" spans="1:6" ht="12.75" customHeight="1">
      <c r="A526" s="12"/>
      <c r="B526" s="16"/>
      <c r="C526" s="20" t="s">
        <v>24</v>
      </c>
      <c r="D526" s="117">
        <v>25000</v>
      </c>
      <c r="E526" s="118">
        <v>21579.55</v>
      </c>
      <c r="F526" s="62" t="s">
        <v>262</v>
      </c>
    </row>
    <row r="527" spans="1:6" ht="12.75" customHeight="1">
      <c r="A527" s="12"/>
      <c r="B527" s="16"/>
      <c r="C527" s="20" t="s">
        <v>44</v>
      </c>
      <c r="D527" s="117">
        <v>1000</v>
      </c>
      <c r="E527" s="118">
        <v>628.78</v>
      </c>
      <c r="F527" s="62" t="s">
        <v>569</v>
      </c>
    </row>
    <row r="528" spans="1:6" ht="12.75" customHeight="1">
      <c r="A528" s="12"/>
      <c r="B528" s="16"/>
      <c r="C528" s="20" t="s">
        <v>25</v>
      </c>
      <c r="D528" s="117">
        <v>5500</v>
      </c>
      <c r="E528" s="118">
        <v>1152.9</v>
      </c>
      <c r="F528" s="62" t="s">
        <v>272</v>
      </c>
    </row>
    <row r="529" spans="1:6" ht="12.75" customHeight="1">
      <c r="A529" s="12"/>
      <c r="B529" s="16"/>
      <c r="C529" s="20" t="s">
        <v>45</v>
      </c>
      <c r="D529" s="117">
        <v>500</v>
      </c>
      <c r="E529" s="118">
        <v>385</v>
      </c>
      <c r="F529" s="62" t="s">
        <v>362</v>
      </c>
    </row>
    <row r="530" spans="1:6" ht="12.75" customHeight="1">
      <c r="A530" s="12"/>
      <c r="B530" s="16"/>
      <c r="C530" s="20" t="s">
        <v>5</v>
      </c>
      <c r="D530" s="117">
        <v>80000</v>
      </c>
      <c r="E530" s="118">
        <v>44749.9</v>
      </c>
      <c r="F530" s="158" t="s">
        <v>372</v>
      </c>
    </row>
    <row r="531" spans="1:6" ht="12.75" customHeight="1">
      <c r="A531" s="12"/>
      <c r="B531" s="16"/>
      <c r="C531" s="20" t="s">
        <v>46</v>
      </c>
      <c r="D531" s="117">
        <v>1400</v>
      </c>
      <c r="E531" s="118">
        <v>578.28</v>
      </c>
      <c r="F531" s="62" t="s">
        <v>308</v>
      </c>
    </row>
    <row r="532" spans="1:6" ht="12.75" customHeight="1">
      <c r="A532" s="12"/>
      <c r="B532" s="16"/>
      <c r="C532" s="20" t="s">
        <v>226</v>
      </c>
      <c r="D532" s="117">
        <v>5000</v>
      </c>
      <c r="E532" s="118">
        <v>1639.18</v>
      </c>
      <c r="F532" s="62" t="s">
        <v>318</v>
      </c>
    </row>
    <row r="533" spans="1:6" ht="12.75" customHeight="1">
      <c r="A533" s="12"/>
      <c r="B533" s="16"/>
      <c r="C533" s="20" t="s">
        <v>229</v>
      </c>
      <c r="D533" s="117">
        <v>10000</v>
      </c>
      <c r="E533" s="118">
        <v>3519.87</v>
      </c>
      <c r="F533" s="62" t="s">
        <v>250</v>
      </c>
    </row>
    <row r="534" spans="1:6" ht="12.75" customHeight="1">
      <c r="A534" s="12"/>
      <c r="B534" s="16"/>
      <c r="C534" s="20" t="s">
        <v>228</v>
      </c>
      <c r="D534" s="117">
        <v>1000</v>
      </c>
      <c r="E534" s="118">
        <v>0</v>
      </c>
      <c r="F534" s="62" t="s">
        <v>353</v>
      </c>
    </row>
    <row r="535" spans="1:6" ht="12.75" customHeight="1">
      <c r="A535" s="12"/>
      <c r="B535" s="16"/>
      <c r="C535" s="20" t="s">
        <v>41</v>
      </c>
      <c r="D535" s="117">
        <v>7000</v>
      </c>
      <c r="E535" s="118">
        <v>2365.7</v>
      </c>
      <c r="F535" s="62" t="s">
        <v>129</v>
      </c>
    </row>
    <row r="536" spans="1:6" ht="12.75" customHeight="1">
      <c r="A536" s="12"/>
      <c r="B536" s="16"/>
      <c r="C536" s="20" t="s">
        <v>6</v>
      </c>
      <c r="D536" s="117">
        <v>4000</v>
      </c>
      <c r="E536" s="118">
        <v>0</v>
      </c>
      <c r="F536" s="62" t="s">
        <v>500</v>
      </c>
    </row>
    <row r="537" spans="1:6" ht="12.75" customHeight="1">
      <c r="A537" s="12"/>
      <c r="B537" s="16"/>
      <c r="C537" s="20" t="s">
        <v>26</v>
      </c>
      <c r="D537" s="117">
        <v>15500</v>
      </c>
      <c r="E537" s="118">
        <v>11250.45</v>
      </c>
      <c r="F537" s="62" t="s">
        <v>174</v>
      </c>
    </row>
    <row r="538" spans="1:6" ht="12.75" customHeight="1">
      <c r="A538" s="12"/>
      <c r="B538" s="16"/>
      <c r="C538" s="20" t="s">
        <v>7</v>
      </c>
      <c r="D538" s="117">
        <v>200</v>
      </c>
      <c r="E538" s="118">
        <v>0</v>
      </c>
      <c r="F538" s="62" t="s">
        <v>144</v>
      </c>
    </row>
    <row r="539" spans="1:6" ht="12.75" customHeight="1">
      <c r="A539" s="12"/>
      <c r="B539" s="16"/>
      <c r="C539" s="20" t="s">
        <v>32</v>
      </c>
      <c r="D539" s="117">
        <v>200</v>
      </c>
      <c r="E539" s="118">
        <v>32.92</v>
      </c>
      <c r="F539" s="62" t="s">
        <v>570</v>
      </c>
    </row>
    <row r="540" spans="1:6" ht="12.75" customHeight="1">
      <c r="A540" s="12"/>
      <c r="B540" s="16"/>
      <c r="C540" s="20" t="s">
        <v>231</v>
      </c>
      <c r="D540" s="117">
        <v>4000</v>
      </c>
      <c r="E540" s="118">
        <v>3989</v>
      </c>
      <c r="F540" s="62" t="s">
        <v>268</v>
      </c>
    </row>
    <row r="541" spans="1:6" ht="12.75" customHeight="1">
      <c r="A541" s="12"/>
      <c r="B541" s="16"/>
      <c r="C541" s="20" t="s">
        <v>232</v>
      </c>
      <c r="D541" s="117">
        <v>3000</v>
      </c>
      <c r="E541" s="118">
        <v>814.35</v>
      </c>
      <c r="F541" s="62" t="s">
        <v>373</v>
      </c>
    </row>
    <row r="542" spans="1:6" ht="12.75" customHeight="1">
      <c r="A542" s="12"/>
      <c r="B542" s="16"/>
      <c r="C542" s="20" t="s">
        <v>233</v>
      </c>
      <c r="D542" s="117">
        <v>6000</v>
      </c>
      <c r="E542" s="118">
        <v>7</v>
      </c>
      <c r="F542" s="151" t="s">
        <v>571</v>
      </c>
    </row>
    <row r="543" spans="1:6" ht="12.75" customHeight="1">
      <c r="A543" s="12"/>
      <c r="B543" s="16"/>
      <c r="C543" s="20" t="s">
        <v>33</v>
      </c>
      <c r="D543" s="117">
        <v>8000</v>
      </c>
      <c r="E543" s="118">
        <v>0</v>
      </c>
      <c r="F543" s="62" t="s">
        <v>572</v>
      </c>
    </row>
    <row r="544" spans="1:6" ht="12.75" customHeight="1">
      <c r="A544" s="12"/>
      <c r="B544" s="16"/>
      <c r="C544" s="20"/>
      <c r="D544" s="119">
        <f>SUM(D520:D543)</f>
        <v>906060</v>
      </c>
      <c r="E544" s="120">
        <f>SUM(E520:E543)</f>
        <v>388435.18000000005</v>
      </c>
      <c r="F544" s="49"/>
    </row>
    <row r="545" spans="1:6" ht="12.75" customHeight="1">
      <c r="A545" s="12"/>
      <c r="B545" s="16"/>
      <c r="C545" s="12"/>
      <c r="D545" s="38"/>
      <c r="E545" s="39"/>
      <c r="F545" s="49"/>
    </row>
    <row r="546" spans="1:6" ht="12.75" customHeight="1">
      <c r="A546" s="12"/>
      <c r="B546" s="64" t="s">
        <v>89</v>
      </c>
      <c r="C546" s="20"/>
      <c r="D546" s="13"/>
      <c r="E546" s="14"/>
      <c r="F546" s="153" t="s">
        <v>130</v>
      </c>
    </row>
    <row r="547" spans="1:6" ht="12.75" customHeight="1">
      <c r="A547" s="12"/>
      <c r="B547" s="64"/>
      <c r="C547" s="64" t="s">
        <v>83</v>
      </c>
      <c r="D547" s="117">
        <v>370000</v>
      </c>
      <c r="E547" s="118">
        <v>177667.97</v>
      </c>
      <c r="F547" s="164" t="s">
        <v>374</v>
      </c>
    </row>
    <row r="548" spans="1:6" ht="12.75" customHeight="1">
      <c r="A548" s="12"/>
      <c r="B548" s="64"/>
      <c r="C548" s="64"/>
      <c r="D548" s="127">
        <f>SUM(D547:D547)</f>
        <v>370000</v>
      </c>
      <c r="E548" s="128">
        <f>SUM(E547:E547)</f>
        <v>177667.97</v>
      </c>
      <c r="F548" s="48"/>
    </row>
    <row r="549" spans="1:6" ht="12.75" customHeight="1">
      <c r="A549" s="97"/>
      <c r="B549" s="42" t="s">
        <v>115</v>
      </c>
      <c r="C549" s="41"/>
      <c r="D549" s="125">
        <f>SUM(+D548+D544+D517+D513+D508+D501+D487)</f>
        <v>6529019</v>
      </c>
      <c r="E549" s="125">
        <f>SUM(+E548+E544+E517+E513+E508+E501+E487)</f>
        <v>3193196.3800000004</v>
      </c>
      <c r="F549" s="126" t="s">
        <v>471</v>
      </c>
    </row>
    <row r="550" spans="1:7" s="11" customFormat="1" ht="12.75" customHeight="1">
      <c r="A550" s="99" t="s">
        <v>336</v>
      </c>
      <c r="B550" s="90"/>
      <c r="C550" s="67"/>
      <c r="D550" s="107"/>
      <c r="E550" s="108"/>
      <c r="F550" s="162" t="s">
        <v>348</v>
      </c>
      <c r="G550" s="10"/>
    </row>
    <row r="551" spans="1:7" s="11" customFormat="1" ht="12.75" customHeight="1">
      <c r="A551" s="74"/>
      <c r="B551" s="92"/>
      <c r="C551" s="67"/>
      <c r="D551" s="107"/>
      <c r="E551" s="108"/>
      <c r="F551" s="162"/>
      <c r="G551" s="10"/>
    </row>
    <row r="552" spans="1:7" s="11" customFormat="1" ht="12.75" customHeight="1">
      <c r="A552" s="74"/>
      <c r="B552" s="93" t="s">
        <v>399</v>
      </c>
      <c r="C552" s="67"/>
      <c r="D552" s="107"/>
      <c r="E552" s="108"/>
      <c r="F552" s="152" t="s">
        <v>447</v>
      </c>
      <c r="G552" s="10"/>
    </row>
    <row r="553" spans="1:7" s="11" customFormat="1" ht="12.75" customHeight="1">
      <c r="A553" s="74"/>
      <c r="B553" s="93"/>
      <c r="C553" s="67"/>
      <c r="D553" s="135"/>
      <c r="E553" s="136"/>
      <c r="F553" s="152" t="s">
        <v>448</v>
      </c>
      <c r="G553" s="10"/>
    </row>
    <row r="554" spans="1:7" s="11" customFormat="1" ht="12.75" customHeight="1">
      <c r="A554" s="74"/>
      <c r="B554" s="93"/>
      <c r="C554" s="67" t="s">
        <v>19</v>
      </c>
      <c r="D554" s="137">
        <v>443</v>
      </c>
      <c r="E554" s="138">
        <v>0</v>
      </c>
      <c r="F554" s="154" t="s">
        <v>271</v>
      </c>
      <c r="G554" s="10"/>
    </row>
    <row r="555" spans="1:7" s="11" customFormat="1" ht="12.75" customHeight="1">
      <c r="A555" s="74"/>
      <c r="B555" s="93"/>
      <c r="C555" s="67" t="s">
        <v>21</v>
      </c>
      <c r="D555" s="137">
        <v>68</v>
      </c>
      <c r="E555" s="138">
        <v>0</v>
      </c>
      <c r="F555" s="62" t="s">
        <v>190</v>
      </c>
      <c r="G555" s="10"/>
    </row>
    <row r="556" spans="1:7" s="11" customFormat="1" ht="12.75" customHeight="1">
      <c r="A556" s="74"/>
      <c r="B556" s="93"/>
      <c r="C556" s="67" t="s">
        <v>22</v>
      </c>
      <c r="D556" s="137">
        <v>11</v>
      </c>
      <c r="E556" s="138">
        <v>0</v>
      </c>
      <c r="F556" s="62" t="s">
        <v>173</v>
      </c>
      <c r="G556" s="10"/>
    </row>
    <row r="557" spans="1:7" s="11" customFormat="1" ht="12.75" customHeight="1">
      <c r="A557" s="74"/>
      <c r="B557" s="93"/>
      <c r="C557" s="67" t="s">
        <v>5</v>
      </c>
      <c r="D557" s="137">
        <v>5</v>
      </c>
      <c r="E557" s="138">
        <v>0</v>
      </c>
      <c r="F557" s="162" t="s">
        <v>193</v>
      </c>
      <c r="G557" s="10"/>
    </row>
    <row r="558" spans="1:7" s="11" customFormat="1" ht="12.75" customHeight="1">
      <c r="A558" s="74"/>
      <c r="B558" s="93"/>
      <c r="C558" s="67" t="s">
        <v>233</v>
      </c>
      <c r="D558" s="137">
        <v>124</v>
      </c>
      <c r="E558" s="138">
        <v>0</v>
      </c>
      <c r="F558" s="162" t="s">
        <v>573</v>
      </c>
      <c r="G558" s="10"/>
    </row>
    <row r="559" spans="1:7" s="11" customFormat="1" ht="12.75" customHeight="1">
      <c r="A559" s="74"/>
      <c r="B559" s="92"/>
      <c r="C559" s="67"/>
      <c r="D559" s="139">
        <f>SUM(D554:D558)</f>
        <v>651</v>
      </c>
      <c r="E559" s="139">
        <f>SUM(E554:E558)</f>
        <v>0</v>
      </c>
      <c r="F559" s="50"/>
      <c r="G559" s="10"/>
    </row>
    <row r="560" spans="1:7" s="11" customFormat="1" ht="12.75" customHeight="1">
      <c r="A560" s="100"/>
      <c r="B560" s="94"/>
      <c r="C560" s="54"/>
      <c r="D560" s="57"/>
      <c r="E560" s="58"/>
      <c r="F560" s="50"/>
      <c r="G560" s="10"/>
    </row>
    <row r="561" spans="1:7" s="11" customFormat="1" ht="12.75" customHeight="1">
      <c r="A561" s="100"/>
      <c r="B561" s="95" t="s">
        <v>337</v>
      </c>
      <c r="C561" s="75"/>
      <c r="D561" s="57"/>
      <c r="E561" s="58"/>
      <c r="F561" s="152" t="s">
        <v>575</v>
      </c>
      <c r="G561" s="10"/>
    </row>
    <row r="562" spans="1:7" s="11" customFormat="1" ht="12.75" customHeight="1">
      <c r="A562" s="100"/>
      <c r="B562" s="95"/>
      <c r="C562" s="75"/>
      <c r="D562" s="57"/>
      <c r="E562" s="58"/>
      <c r="F562" s="152" t="s">
        <v>574</v>
      </c>
      <c r="G562" s="10"/>
    </row>
    <row r="563" spans="1:7" s="11" customFormat="1" ht="12.75" customHeight="1">
      <c r="A563" s="100"/>
      <c r="B563" s="95"/>
      <c r="C563" s="75" t="s">
        <v>472</v>
      </c>
      <c r="D563" s="140">
        <v>8500</v>
      </c>
      <c r="E563" s="141">
        <v>8497</v>
      </c>
      <c r="F563" s="162" t="s">
        <v>576</v>
      </c>
      <c r="G563" s="10"/>
    </row>
    <row r="564" spans="1:7" s="11" customFormat="1" ht="12.75" customHeight="1">
      <c r="A564" s="100"/>
      <c r="B564" s="95"/>
      <c r="C564" s="75" t="s">
        <v>400</v>
      </c>
      <c r="D564" s="140">
        <v>40374</v>
      </c>
      <c r="E564" s="141">
        <v>15619.17</v>
      </c>
      <c r="F564" s="62" t="s">
        <v>424</v>
      </c>
      <c r="G564" s="10"/>
    </row>
    <row r="565" spans="1:7" s="11" customFormat="1" ht="12.75" customHeight="1">
      <c r="A565" s="100"/>
      <c r="B565" s="95"/>
      <c r="C565" s="75" t="s">
        <v>401</v>
      </c>
      <c r="D565" s="140">
        <v>2137</v>
      </c>
      <c r="E565" s="141">
        <v>830.81</v>
      </c>
      <c r="F565" s="62" t="s">
        <v>425</v>
      </c>
      <c r="G565" s="10"/>
    </row>
    <row r="566" spans="1:7" s="11" customFormat="1" ht="12.75" customHeight="1">
      <c r="A566" s="100"/>
      <c r="B566" s="95"/>
      <c r="C566" s="75" t="s">
        <v>473</v>
      </c>
      <c r="D566" s="140">
        <v>1873</v>
      </c>
      <c r="E566" s="141">
        <v>1862.16</v>
      </c>
      <c r="F566" s="62" t="s">
        <v>578</v>
      </c>
      <c r="G566" s="10"/>
    </row>
    <row r="567" spans="1:7" s="11" customFormat="1" ht="12.75" customHeight="1">
      <c r="A567" s="100"/>
      <c r="B567" s="95"/>
      <c r="C567" s="75" t="s">
        <v>474</v>
      </c>
      <c r="D567" s="140">
        <v>99</v>
      </c>
      <c r="E567" s="141">
        <v>98.59</v>
      </c>
      <c r="F567" s="62" t="s">
        <v>577</v>
      </c>
      <c r="G567" s="10"/>
    </row>
    <row r="568" spans="1:7" s="11" customFormat="1" ht="12.75" customHeight="1">
      <c r="A568" s="100"/>
      <c r="B568" s="95"/>
      <c r="C568" s="75" t="s">
        <v>338</v>
      </c>
      <c r="D568" s="140">
        <v>8511</v>
      </c>
      <c r="E568" s="141">
        <v>3275.02</v>
      </c>
      <c r="F568" s="62" t="s">
        <v>375</v>
      </c>
      <c r="G568" s="10"/>
    </row>
    <row r="569" spans="1:7" s="11" customFormat="1" ht="12.75" customHeight="1">
      <c r="A569" s="100"/>
      <c r="B569" s="95"/>
      <c r="C569" s="75" t="s">
        <v>339</v>
      </c>
      <c r="D569" s="140">
        <v>451</v>
      </c>
      <c r="E569" s="141">
        <v>169.46</v>
      </c>
      <c r="F569" s="62" t="s">
        <v>376</v>
      </c>
      <c r="G569" s="10"/>
    </row>
    <row r="570" spans="1:7" s="11" customFormat="1" ht="12.75" customHeight="1">
      <c r="A570" s="100"/>
      <c r="B570" s="95"/>
      <c r="C570" s="75" t="s">
        <v>340</v>
      </c>
      <c r="D570" s="140">
        <v>1351</v>
      </c>
      <c r="E570" s="141">
        <v>522.69</v>
      </c>
      <c r="F570" s="62" t="s">
        <v>377</v>
      </c>
      <c r="G570" s="10"/>
    </row>
    <row r="571" spans="1:7" s="11" customFormat="1" ht="12.75" customHeight="1">
      <c r="A571" s="100"/>
      <c r="B571" s="95"/>
      <c r="C571" s="75" t="s">
        <v>341</v>
      </c>
      <c r="D571" s="140">
        <v>72</v>
      </c>
      <c r="E571" s="141">
        <v>27.67</v>
      </c>
      <c r="F571" s="62" t="s">
        <v>378</v>
      </c>
      <c r="G571" s="10"/>
    </row>
    <row r="572" spans="1:7" s="11" customFormat="1" ht="12.75" customHeight="1">
      <c r="A572" s="100"/>
      <c r="B572" s="95"/>
      <c r="C572" s="75" t="s">
        <v>342</v>
      </c>
      <c r="D572" s="140">
        <v>25994</v>
      </c>
      <c r="E572" s="141">
        <v>8343.52</v>
      </c>
      <c r="F572" s="62" t="s">
        <v>379</v>
      </c>
      <c r="G572" s="10"/>
    </row>
    <row r="573" spans="1:7" s="11" customFormat="1" ht="12.75" customHeight="1">
      <c r="A573" s="100"/>
      <c r="B573" s="95"/>
      <c r="C573" s="75" t="s">
        <v>343</v>
      </c>
      <c r="D573" s="140">
        <v>1376</v>
      </c>
      <c r="E573" s="141">
        <v>441.72</v>
      </c>
      <c r="F573" s="62" t="s">
        <v>380</v>
      </c>
      <c r="G573" s="10"/>
    </row>
    <row r="574" spans="1:7" s="11" customFormat="1" ht="12.75" customHeight="1">
      <c r="A574" s="100"/>
      <c r="B574" s="95"/>
      <c r="C574" s="75" t="s">
        <v>344</v>
      </c>
      <c r="D574" s="140">
        <v>18604</v>
      </c>
      <c r="E574" s="141">
        <v>12782.16</v>
      </c>
      <c r="F574" s="162" t="s">
        <v>579</v>
      </c>
      <c r="G574" s="10"/>
    </row>
    <row r="575" spans="1:7" s="11" customFormat="1" ht="12.75" customHeight="1">
      <c r="A575" s="100"/>
      <c r="B575" s="95"/>
      <c r="C575" s="75"/>
      <c r="D575" s="140"/>
      <c r="E575" s="141"/>
      <c r="F575" s="162" t="s">
        <v>580</v>
      </c>
      <c r="G575" s="10"/>
    </row>
    <row r="576" spans="1:7" s="11" customFormat="1" ht="12.75" customHeight="1">
      <c r="A576" s="100"/>
      <c r="B576" s="95"/>
      <c r="C576" s="75"/>
      <c r="D576" s="140"/>
      <c r="E576" s="141"/>
      <c r="F576" s="162" t="s">
        <v>581</v>
      </c>
      <c r="G576" s="10"/>
    </row>
    <row r="577" spans="1:7" s="11" customFormat="1" ht="12.75" customHeight="1">
      <c r="A577" s="100"/>
      <c r="B577" s="95"/>
      <c r="C577" s="75" t="s">
        <v>345</v>
      </c>
      <c r="D577" s="140">
        <v>985</v>
      </c>
      <c r="E577" s="141">
        <v>676.71</v>
      </c>
      <c r="F577" s="162" t="s">
        <v>579</v>
      </c>
      <c r="G577" s="10"/>
    </row>
    <row r="578" spans="1:7" s="11" customFormat="1" ht="12.75" customHeight="1">
      <c r="A578" s="100"/>
      <c r="B578" s="95"/>
      <c r="C578" s="75"/>
      <c r="D578" s="140"/>
      <c r="E578" s="141"/>
      <c r="F578" s="162" t="s">
        <v>580</v>
      </c>
      <c r="G578" s="10"/>
    </row>
    <row r="579" spans="1:7" s="11" customFormat="1" ht="12.75" customHeight="1">
      <c r="A579" s="100"/>
      <c r="B579" s="95"/>
      <c r="C579" s="75"/>
      <c r="D579" s="140"/>
      <c r="E579" s="141"/>
      <c r="F579" s="162" t="s">
        <v>582</v>
      </c>
      <c r="G579" s="10"/>
    </row>
    <row r="580" spans="1:7" s="11" customFormat="1" ht="12.75" customHeight="1">
      <c r="A580" s="100"/>
      <c r="B580" s="95"/>
      <c r="C580" s="75" t="s">
        <v>402</v>
      </c>
      <c r="D580" s="140">
        <v>969</v>
      </c>
      <c r="E580" s="141">
        <v>0</v>
      </c>
      <c r="F580" s="62" t="s">
        <v>583</v>
      </c>
      <c r="G580" s="10"/>
    </row>
    <row r="581" spans="1:7" s="11" customFormat="1" ht="12.75" customHeight="1">
      <c r="A581" s="100"/>
      <c r="B581" s="95"/>
      <c r="C581" s="75" t="s">
        <v>403</v>
      </c>
      <c r="D581" s="140">
        <v>51</v>
      </c>
      <c r="E581" s="141">
        <v>0</v>
      </c>
      <c r="F581" s="62" t="s">
        <v>584</v>
      </c>
      <c r="G581" s="10"/>
    </row>
    <row r="582" spans="1:7" s="11" customFormat="1" ht="12.75" customHeight="1">
      <c r="A582" s="100"/>
      <c r="B582" s="95"/>
      <c r="C582" s="75" t="s">
        <v>346</v>
      </c>
      <c r="D582" s="140">
        <v>33373</v>
      </c>
      <c r="E582" s="141">
        <v>4957.32</v>
      </c>
      <c r="F582" s="162" t="s">
        <v>586</v>
      </c>
      <c r="G582" s="10"/>
    </row>
    <row r="583" spans="1:7" s="11" customFormat="1" ht="12.75" customHeight="1">
      <c r="A583" s="100"/>
      <c r="B583" s="95"/>
      <c r="C583" s="75" t="s">
        <v>347</v>
      </c>
      <c r="D583" s="140">
        <v>1767</v>
      </c>
      <c r="E583" s="141">
        <v>262.44</v>
      </c>
      <c r="F583" s="162" t="s">
        <v>585</v>
      </c>
      <c r="G583" s="10"/>
    </row>
    <row r="584" spans="1:7" s="11" customFormat="1" ht="12.75" customHeight="1">
      <c r="A584" s="100"/>
      <c r="B584" s="95"/>
      <c r="C584" s="75" t="s">
        <v>404</v>
      </c>
      <c r="D584" s="140">
        <v>950</v>
      </c>
      <c r="E584" s="141">
        <v>712.32</v>
      </c>
      <c r="F584" s="62" t="s">
        <v>426</v>
      </c>
      <c r="G584" s="10"/>
    </row>
    <row r="585" spans="1:7" s="11" customFormat="1" ht="12.75" customHeight="1">
      <c r="A585" s="100"/>
      <c r="B585" s="95"/>
      <c r="C585" s="75" t="s">
        <v>405</v>
      </c>
      <c r="D585" s="140">
        <v>50</v>
      </c>
      <c r="E585" s="141">
        <v>37.71</v>
      </c>
      <c r="F585" s="62" t="s">
        <v>427</v>
      </c>
      <c r="G585" s="10"/>
    </row>
    <row r="586" spans="1:7" s="11" customFormat="1" ht="12.75" customHeight="1">
      <c r="A586" s="100"/>
      <c r="B586" s="95"/>
      <c r="C586" s="75"/>
      <c r="D586" s="139">
        <f>SUM(D563:D585)</f>
        <v>147487</v>
      </c>
      <c r="E586" s="139">
        <f>SUM(E563:E585)</f>
        <v>59116.47</v>
      </c>
      <c r="F586" s="59"/>
      <c r="G586" s="10"/>
    </row>
    <row r="587" spans="1:7" s="11" customFormat="1" ht="12.75" customHeight="1">
      <c r="A587" s="96"/>
      <c r="B587" s="42" t="s">
        <v>115</v>
      </c>
      <c r="C587" s="41"/>
      <c r="D587" s="125">
        <f>SUM(D559+D586)</f>
        <v>148138</v>
      </c>
      <c r="E587" s="125">
        <f>SUM(E559+E586)</f>
        <v>59116.47</v>
      </c>
      <c r="F587" s="126" t="s">
        <v>475</v>
      </c>
      <c r="G587" s="10"/>
    </row>
    <row r="588" spans="1:6" ht="12.75" customHeight="1">
      <c r="A588" s="20" t="s">
        <v>90</v>
      </c>
      <c r="B588" s="64"/>
      <c r="C588" s="64"/>
      <c r="D588" s="13"/>
      <c r="E588" s="14"/>
      <c r="F588" s="62" t="s">
        <v>290</v>
      </c>
    </row>
    <row r="589" spans="1:6" ht="12.75" customHeight="1">
      <c r="A589" s="20"/>
      <c r="B589" s="64" t="s">
        <v>91</v>
      </c>
      <c r="C589" s="20"/>
      <c r="D589" s="13"/>
      <c r="E589" s="14"/>
      <c r="F589" s="153" t="s">
        <v>291</v>
      </c>
    </row>
    <row r="590" spans="1:6" ht="12.75" customHeight="1">
      <c r="A590" s="20"/>
      <c r="B590" s="64"/>
      <c r="C590" s="20" t="s">
        <v>18</v>
      </c>
      <c r="D590" s="117">
        <v>30770</v>
      </c>
      <c r="E590" s="118">
        <v>15776.31</v>
      </c>
      <c r="F590" s="151" t="s">
        <v>587</v>
      </c>
    </row>
    <row r="591" spans="1:6" ht="12.75" customHeight="1">
      <c r="A591" s="20"/>
      <c r="B591" s="64"/>
      <c r="C591" s="20" t="s">
        <v>19</v>
      </c>
      <c r="D591" s="117">
        <v>268751</v>
      </c>
      <c r="E591" s="118">
        <v>136248.1</v>
      </c>
      <c r="F591" s="62" t="s">
        <v>271</v>
      </c>
    </row>
    <row r="592" spans="1:6" ht="12.75" customHeight="1">
      <c r="A592" s="20"/>
      <c r="B592" s="64"/>
      <c r="C592" s="20" t="s">
        <v>20</v>
      </c>
      <c r="D592" s="117">
        <v>20297</v>
      </c>
      <c r="E592" s="118">
        <v>18754.18</v>
      </c>
      <c r="F592" s="62" t="s">
        <v>171</v>
      </c>
    </row>
    <row r="593" spans="1:6" ht="12.75" customHeight="1">
      <c r="A593" s="20"/>
      <c r="B593" s="64"/>
      <c r="C593" s="20" t="s">
        <v>21</v>
      </c>
      <c r="D593" s="117">
        <v>48651</v>
      </c>
      <c r="E593" s="118">
        <v>25823.44</v>
      </c>
      <c r="F593" s="62" t="s">
        <v>190</v>
      </c>
    </row>
    <row r="594" spans="1:6" ht="12.75" customHeight="1">
      <c r="A594" s="20"/>
      <c r="B594" s="64"/>
      <c r="C594" s="20" t="s">
        <v>22</v>
      </c>
      <c r="D594" s="117">
        <v>7809</v>
      </c>
      <c r="E594" s="118">
        <v>4155.2</v>
      </c>
      <c r="F594" s="62" t="s">
        <v>173</v>
      </c>
    </row>
    <row r="595" spans="1:6" ht="12.75" customHeight="1">
      <c r="A595" s="20"/>
      <c r="B595" s="64"/>
      <c r="C595" s="20" t="s">
        <v>24</v>
      </c>
      <c r="D595" s="117">
        <v>9400</v>
      </c>
      <c r="E595" s="118">
        <v>4218.61</v>
      </c>
      <c r="F595" s="151" t="s">
        <v>588</v>
      </c>
    </row>
    <row r="596" spans="1:6" ht="12.75" customHeight="1">
      <c r="A596" s="20"/>
      <c r="B596" s="64"/>
      <c r="C596" s="20" t="s">
        <v>44</v>
      </c>
      <c r="D596" s="117">
        <v>4000</v>
      </c>
      <c r="E596" s="118">
        <v>297.54</v>
      </c>
      <c r="F596" s="151" t="s">
        <v>428</v>
      </c>
    </row>
    <row r="597" spans="1:6" ht="12.75" customHeight="1">
      <c r="A597" s="20"/>
      <c r="B597" s="64"/>
      <c r="C597" s="20" t="s">
        <v>31</v>
      </c>
      <c r="D597" s="117">
        <v>24700</v>
      </c>
      <c r="E597" s="118">
        <v>13089.67</v>
      </c>
      <c r="F597" s="151" t="s">
        <v>429</v>
      </c>
    </row>
    <row r="598" spans="1:6" ht="12.75" customHeight="1">
      <c r="A598" s="20"/>
      <c r="B598" s="64"/>
      <c r="C598" s="20" t="s">
        <v>25</v>
      </c>
      <c r="D598" s="117">
        <v>1700</v>
      </c>
      <c r="E598" s="118">
        <v>290</v>
      </c>
      <c r="F598" s="151" t="s">
        <v>269</v>
      </c>
    </row>
    <row r="599" spans="1:6" ht="12.75" customHeight="1">
      <c r="A599" s="20"/>
      <c r="B599" s="64"/>
      <c r="C599" s="20" t="s">
        <v>45</v>
      </c>
      <c r="D599" s="117">
        <v>850</v>
      </c>
      <c r="E599" s="118">
        <v>60</v>
      </c>
      <c r="F599" s="151" t="s">
        <v>362</v>
      </c>
    </row>
    <row r="600" spans="1:6" ht="12.75" customHeight="1">
      <c r="A600" s="20"/>
      <c r="B600" s="64"/>
      <c r="C600" s="20" t="s">
        <v>5</v>
      </c>
      <c r="D600" s="117">
        <v>2500</v>
      </c>
      <c r="E600" s="118">
        <v>1069.04</v>
      </c>
      <c r="F600" s="151" t="s">
        <v>193</v>
      </c>
    </row>
    <row r="601" spans="1:6" ht="12.75" customHeight="1">
      <c r="A601" s="20"/>
      <c r="B601" s="64"/>
      <c r="C601" s="20" t="s">
        <v>229</v>
      </c>
      <c r="D601" s="117">
        <v>200</v>
      </c>
      <c r="E601" s="118">
        <v>0</v>
      </c>
      <c r="F601" s="62" t="s">
        <v>250</v>
      </c>
    </row>
    <row r="602" spans="1:6" ht="12.75" customHeight="1">
      <c r="A602" s="20"/>
      <c r="B602" s="64"/>
      <c r="C602" s="20" t="s">
        <v>41</v>
      </c>
      <c r="D602" s="117">
        <v>260</v>
      </c>
      <c r="E602" s="118">
        <v>56.3</v>
      </c>
      <c r="F602" s="151" t="s">
        <v>129</v>
      </c>
    </row>
    <row r="603" spans="1:6" ht="12.75" customHeight="1">
      <c r="A603" s="20"/>
      <c r="B603" s="64"/>
      <c r="C603" s="20" t="s">
        <v>26</v>
      </c>
      <c r="D603" s="117">
        <v>21108</v>
      </c>
      <c r="E603" s="118">
        <v>16489.55</v>
      </c>
      <c r="F603" s="62" t="s">
        <v>174</v>
      </c>
    </row>
    <row r="604" spans="1:6" ht="12.75" customHeight="1">
      <c r="A604" s="20"/>
      <c r="B604" s="64"/>
      <c r="C604" s="20" t="s">
        <v>231</v>
      </c>
      <c r="D604" s="117">
        <v>700</v>
      </c>
      <c r="E604" s="118">
        <v>79.5</v>
      </c>
      <c r="F604" s="62" t="s">
        <v>253</v>
      </c>
    </row>
    <row r="605" spans="1:6" ht="12.75" customHeight="1">
      <c r="A605" s="20"/>
      <c r="B605" s="64"/>
      <c r="C605" s="20" t="s">
        <v>232</v>
      </c>
      <c r="D605" s="117">
        <v>700</v>
      </c>
      <c r="E605" s="118">
        <v>0</v>
      </c>
      <c r="F605" s="62" t="s">
        <v>589</v>
      </c>
    </row>
    <row r="606" spans="1:6" ht="12.75" customHeight="1">
      <c r="A606" s="20"/>
      <c r="B606" s="64"/>
      <c r="C606" s="20" t="s">
        <v>233</v>
      </c>
      <c r="D606" s="117">
        <v>400</v>
      </c>
      <c r="E606" s="118">
        <v>378.32</v>
      </c>
      <c r="F606" s="62" t="s">
        <v>590</v>
      </c>
    </row>
    <row r="607" spans="1:6" ht="12.75" customHeight="1">
      <c r="A607" s="20"/>
      <c r="B607" s="64"/>
      <c r="C607" s="20"/>
      <c r="D607" s="119">
        <f>SUM(D590:D606)</f>
        <v>442796</v>
      </c>
      <c r="E607" s="120">
        <f>SUM(E590:E606)</f>
        <v>236785.76</v>
      </c>
      <c r="F607" s="49"/>
    </row>
    <row r="608" spans="1:6" ht="12.75" customHeight="1">
      <c r="A608" s="12"/>
      <c r="B608" s="16"/>
      <c r="C608" s="12"/>
      <c r="D608" s="38"/>
      <c r="E608" s="39"/>
      <c r="F608" s="49"/>
    </row>
    <row r="609" spans="1:6" ht="12.75" customHeight="1">
      <c r="A609" s="12"/>
      <c r="B609" s="64" t="s">
        <v>92</v>
      </c>
      <c r="C609" s="20"/>
      <c r="D609" s="13"/>
      <c r="E609" s="14"/>
      <c r="F609" s="153" t="s">
        <v>146</v>
      </c>
    </row>
    <row r="610" spans="1:6" ht="13.5" customHeight="1">
      <c r="A610" s="12"/>
      <c r="B610" s="64"/>
      <c r="C610" s="20" t="s">
        <v>93</v>
      </c>
      <c r="D610" s="117">
        <v>73771</v>
      </c>
      <c r="E610" s="118">
        <v>50072</v>
      </c>
      <c r="F610" s="154" t="s">
        <v>305</v>
      </c>
    </row>
    <row r="611" spans="1:6" ht="12.75" customHeight="1">
      <c r="A611" s="12"/>
      <c r="B611" s="64"/>
      <c r="C611" s="20"/>
      <c r="D611" s="119">
        <f>SUM(D610:D610)</f>
        <v>73771</v>
      </c>
      <c r="E611" s="119">
        <f>SUM(E610:E610)</f>
        <v>50072</v>
      </c>
      <c r="F611" s="48"/>
    </row>
    <row r="612" spans="1:6" ht="12.75" customHeight="1">
      <c r="A612" s="12"/>
      <c r="B612" s="16"/>
      <c r="C612" s="12"/>
      <c r="D612" s="119"/>
      <c r="E612" s="120"/>
      <c r="F612" s="48"/>
    </row>
    <row r="613" spans="1:6" ht="12.75" customHeight="1">
      <c r="A613" s="12"/>
      <c r="B613" s="64" t="s">
        <v>94</v>
      </c>
      <c r="C613" s="20"/>
      <c r="D613" s="123"/>
      <c r="E613" s="124"/>
      <c r="F613" s="153" t="s">
        <v>130</v>
      </c>
    </row>
    <row r="614" spans="1:6" ht="12.75" customHeight="1">
      <c r="A614" s="12"/>
      <c r="B614" s="64"/>
      <c r="C614" s="20" t="s">
        <v>56</v>
      </c>
      <c r="D614" s="123">
        <v>30000</v>
      </c>
      <c r="E614" s="124">
        <v>12000</v>
      </c>
      <c r="F614" s="154" t="s">
        <v>381</v>
      </c>
    </row>
    <row r="615" spans="1:6" ht="12.75" customHeight="1">
      <c r="A615" s="12"/>
      <c r="B615" s="64"/>
      <c r="C615" s="64"/>
      <c r="D615" s="123"/>
      <c r="E615" s="124"/>
      <c r="F615" s="154" t="s">
        <v>270</v>
      </c>
    </row>
    <row r="616" spans="1:6" ht="12.75" customHeight="1">
      <c r="A616" s="12"/>
      <c r="B616" s="64"/>
      <c r="C616" s="64"/>
      <c r="D616" s="142"/>
      <c r="E616" s="143"/>
      <c r="F616" s="154" t="s">
        <v>591</v>
      </c>
    </row>
    <row r="617" spans="1:6" ht="12.75" customHeight="1">
      <c r="A617" s="12"/>
      <c r="B617" s="64"/>
      <c r="C617" s="64"/>
      <c r="D617" s="142"/>
      <c r="E617" s="143"/>
      <c r="F617" s="154" t="s">
        <v>592</v>
      </c>
    </row>
    <row r="618" spans="1:6" ht="12.75" customHeight="1">
      <c r="A618" s="12"/>
      <c r="B618" s="64"/>
      <c r="C618" s="64" t="s">
        <v>49</v>
      </c>
      <c r="D618" s="142">
        <v>500</v>
      </c>
      <c r="E618" s="143">
        <v>100</v>
      </c>
      <c r="F618" s="62" t="s">
        <v>593</v>
      </c>
    </row>
    <row r="619" spans="1:6" ht="12.75" customHeight="1">
      <c r="A619" s="12"/>
      <c r="B619" s="64"/>
      <c r="C619" s="64" t="s">
        <v>19</v>
      </c>
      <c r="D619" s="142">
        <v>24229</v>
      </c>
      <c r="E619" s="143">
        <v>7054.42</v>
      </c>
      <c r="F619" s="62" t="s">
        <v>271</v>
      </c>
    </row>
    <row r="620" spans="1:6" ht="12.75" customHeight="1">
      <c r="A620" s="12"/>
      <c r="B620" s="64"/>
      <c r="C620" s="64" t="s">
        <v>20</v>
      </c>
      <c r="D620" s="142">
        <v>300</v>
      </c>
      <c r="E620" s="143">
        <v>250.1</v>
      </c>
      <c r="F620" s="62" t="s">
        <v>277</v>
      </c>
    </row>
    <row r="621" spans="1:6" ht="12.75" customHeight="1">
      <c r="A621" s="12"/>
      <c r="B621" s="64"/>
      <c r="C621" s="64" t="s">
        <v>21</v>
      </c>
      <c r="D621" s="142">
        <v>3733</v>
      </c>
      <c r="E621" s="143">
        <v>1804.92</v>
      </c>
      <c r="F621" s="62" t="s">
        <v>190</v>
      </c>
    </row>
    <row r="622" spans="1:6" ht="12.75" customHeight="1">
      <c r="A622" s="12"/>
      <c r="B622" s="64"/>
      <c r="C622" s="64" t="s">
        <v>22</v>
      </c>
      <c r="D622" s="142">
        <v>612</v>
      </c>
      <c r="E622" s="143">
        <v>166.78</v>
      </c>
      <c r="F622" s="62" t="s">
        <v>173</v>
      </c>
    </row>
    <row r="623" spans="1:6" ht="12.75" customHeight="1">
      <c r="A623" s="12"/>
      <c r="B623" s="64"/>
      <c r="C623" s="64" t="s">
        <v>43</v>
      </c>
      <c r="D623" s="142">
        <v>1200</v>
      </c>
      <c r="E623" s="143">
        <v>498</v>
      </c>
      <c r="F623" s="62" t="s">
        <v>220</v>
      </c>
    </row>
    <row r="624" spans="1:6" ht="12.75" customHeight="1">
      <c r="A624" s="12"/>
      <c r="B624" s="64"/>
      <c r="C624" s="64" t="s">
        <v>23</v>
      </c>
      <c r="D624" s="142">
        <v>13200</v>
      </c>
      <c r="E624" s="143">
        <v>5499.32</v>
      </c>
      <c r="F624" s="62" t="s">
        <v>128</v>
      </c>
    </row>
    <row r="625" spans="1:6" ht="12.75" customHeight="1">
      <c r="A625" s="12"/>
      <c r="B625" s="64"/>
      <c r="C625" s="64" t="s">
        <v>24</v>
      </c>
      <c r="D625" s="142">
        <v>900</v>
      </c>
      <c r="E625" s="143">
        <v>882.06</v>
      </c>
      <c r="F625" s="62" t="s">
        <v>594</v>
      </c>
    </row>
    <row r="626" spans="1:6" ht="12.75" customHeight="1">
      <c r="A626" s="12"/>
      <c r="B626" s="64"/>
      <c r="C626" s="64" t="s">
        <v>31</v>
      </c>
      <c r="D626" s="142">
        <v>1500</v>
      </c>
      <c r="E626" s="143">
        <v>637.11</v>
      </c>
      <c r="F626" s="62" t="s">
        <v>595</v>
      </c>
    </row>
    <row r="627" spans="1:6" ht="12.75" customHeight="1">
      <c r="A627" s="12"/>
      <c r="B627" s="64"/>
      <c r="C627" s="64" t="s">
        <v>229</v>
      </c>
      <c r="D627" s="142">
        <v>500</v>
      </c>
      <c r="E627" s="143">
        <v>0</v>
      </c>
      <c r="F627" s="62" t="s">
        <v>250</v>
      </c>
    </row>
    <row r="628" spans="1:6" ht="12.75" customHeight="1">
      <c r="A628" s="12"/>
      <c r="B628" s="64"/>
      <c r="C628" s="64" t="s">
        <v>26</v>
      </c>
      <c r="D628" s="142">
        <v>1150</v>
      </c>
      <c r="E628" s="143">
        <v>843.79</v>
      </c>
      <c r="F628" s="62" t="s">
        <v>174</v>
      </c>
    </row>
    <row r="629" spans="1:6" ht="12.75" customHeight="1">
      <c r="A629" s="12"/>
      <c r="B629" s="64"/>
      <c r="C629" s="64"/>
      <c r="D629" s="127">
        <f>SUM(D614:D628)</f>
        <v>77824</v>
      </c>
      <c r="E629" s="127">
        <f>SUM(E614:E628)</f>
        <v>29736.499999999996</v>
      </c>
      <c r="F629" s="49"/>
    </row>
    <row r="630" spans="1:6" ht="12.75" customHeight="1">
      <c r="A630" s="96"/>
      <c r="B630" s="42" t="s">
        <v>115</v>
      </c>
      <c r="C630" s="41"/>
      <c r="D630" s="125">
        <f>SUM(D629+D611+D607)</f>
        <v>594391</v>
      </c>
      <c r="E630" s="125">
        <f>SUM(E629+E611+E607)</f>
        <v>316594.26</v>
      </c>
      <c r="F630" s="126" t="s">
        <v>476</v>
      </c>
    </row>
    <row r="631" spans="1:6" ht="12.75" customHeight="1">
      <c r="A631" s="63" t="s">
        <v>95</v>
      </c>
      <c r="B631" s="64"/>
      <c r="C631" s="20"/>
      <c r="D631" s="13"/>
      <c r="E631" s="14"/>
      <c r="F631" s="62" t="s">
        <v>296</v>
      </c>
    </row>
    <row r="632" spans="1:6" ht="12.75" customHeight="1">
      <c r="A632" s="20"/>
      <c r="B632" s="76"/>
      <c r="C632" s="20"/>
      <c r="D632" s="13"/>
      <c r="E632" s="14"/>
      <c r="F632" s="62" t="s">
        <v>295</v>
      </c>
    </row>
    <row r="633" spans="1:6" ht="12.75" customHeight="1">
      <c r="A633" s="20"/>
      <c r="B633" s="64" t="s">
        <v>96</v>
      </c>
      <c r="C633" s="20"/>
      <c r="D633" s="13"/>
      <c r="E633" s="14"/>
      <c r="F633" s="153" t="s">
        <v>294</v>
      </c>
    </row>
    <row r="634" spans="1:6" ht="12.75" customHeight="1">
      <c r="A634" s="20"/>
      <c r="B634" s="64"/>
      <c r="C634" s="20" t="s">
        <v>5</v>
      </c>
      <c r="D634" s="117">
        <v>1791097</v>
      </c>
      <c r="E634" s="118">
        <v>941576.19</v>
      </c>
      <c r="F634" s="62" t="s">
        <v>430</v>
      </c>
    </row>
    <row r="635" spans="1:6" ht="12.75" customHeight="1">
      <c r="A635" s="20"/>
      <c r="B635" s="76"/>
      <c r="C635" s="20"/>
      <c r="D635" s="117"/>
      <c r="E635" s="118"/>
      <c r="F635" s="62" t="s">
        <v>292</v>
      </c>
    </row>
    <row r="636" spans="1:6" ht="12.75" customHeight="1">
      <c r="A636" s="20"/>
      <c r="B636" s="76"/>
      <c r="C636" s="20" t="s">
        <v>6</v>
      </c>
      <c r="D636" s="117">
        <v>1390</v>
      </c>
      <c r="E636" s="118">
        <v>0</v>
      </c>
      <c r="F636" s="62" t="s">
        <v>393</v>
      </c>
    </row>
    <row r="637" spans="1:6" ht="12.75" customHeight="1">
      <c r="A637" s="20"/>
      <c r="B637" s="76"/>
      <c r="C637" s="20"/>
      <c r="D637" s="119">
        <f>SUM(D634:D636)</f>
        <v>1792487</v>
      </c>
      <c r="E637" s="119">
        <f>SUM(E634:E636)</f>
        <v>941576.19</v>
      </c>
      <c r="F637" s="49"/>
    </row>
    <row r="638" spans="1:6" ht="12.75" customHeight="1">
      <c r="A638" s="72"/>
      <c r="B638" s="77"/>
      <c r="C638" s="72"/>
      <c r="D638" s="38"/>
      <c r="E638" s="39"/>
      <c r="F638" s="49"/>
    </row>
    <row r="639" spans="1:6" ht="12.75" customHeight="1">
      <c r="A639" s="12"/>
      <c r="B639" s="64" t="s">
        <v>97</v>
      </c>
      <c r="C639" s="20"/>
      <c r="D639" s="13"/>
      <c r="E639" s="14"/>
      <c r="F639" s="153" t="s">
        <v>293</v>
      </c>
    </row>
    <row r="640" spans="1:6" ht="12.75" customHeight="1">
      <c r="A640" s="12"/>
      <c r="B640" s="64"/>
      <c r="C640" s="20" t="s">
        <v>16</v>
      </c>
      <c r="D640" s="117">
        <v>95000</v>
      </c>
      <c r="E640" s="118">
        <v>45574.82</v>
      </c>
      <c r="F640" s="62" t="s">
        <v>431</v>
      </c>
    </row>
    <row r="641" spans="1:6" ht="12.75" customHeight="1">
      <c r="A641" s="12"/>
      <c r="B641" s="64"/>
      <c r="C641" s="20"/>
      <c r="D641" s="117"/>
      <c r="E641" s="118"/>
      <c r="F641" s="62" t="s">
        <v>432</v>
      </c>
    </row>
    <row r="642" spans="1:6" ht="12.75" customHeight="1">
      <c r="A642" s="12"/>
      <c r="B642" s="64"/>
      <c r="C642" s="20"/>
      <c r="D642" s="119">
        <f>SUM(D640:D641)</f>
        <v>95000</v>
      </c>
      <c r="E642" s="120">
        <f>SUM(E640:E641)</f>
        <v>45574.82</v>
      </c>
      <c r="F642" s="49"/>
    </row>
    <row r="643" spans="1:6" ht="12.75" customHeight="1">
      <c r="A643" s="12"/>
      <c r="B643" s="64"/>
      <c r="C643" s="20"/>
      <c r="D643" s="38"/>
      <c r="E643" s="39"/>
      <c r="F643" s="49"/>
    </row>
    <row r="644" spans="1:6" ht="12.75" customHeight="1">
      <c r="A644" s="12"/>
      <c r="B644" s="73" t="s">
        <v>98</v>
      </c>
      <c r="C644" s="72"/>
      <c r="D644" s="117"/>
      <c r="E644" s="118"/>
      <c r="F644" s="153" t="s">
        <v>147</v>
      </c>
    </row>
    <row r="645" spans="1:6" ht="12.75" customHeight="1">
      <c r="A645" s="12"/>
      <c r="B645" s="73"/>
      <c r="C645" s="72" t="s">
        <v>18</v>
      </c>
      <c r="D645" s="117">
        <v>3500</v>
      </c>
      <c r="E645" s="118">
        <v>2552.51</v>
      </c>
      <c r="F645" s="62" t="s">
        <v>382</v>
      </c>
    </row>
    <row r="646" spans="1:6" ht="12.75" customHeight="1">
      <c r="A646" s="12"/>
      <c r="B646" s="73"/>
      <c r="C646" s="72" t="s">
        <v>19</v>
      </c>
      <c r="D646" s="117">
        <v>177500</v>
      </c>
      <c r="E646" s="118">
        <v>92175.26</v>
      </c>
      <c r="F646" s="62" t="s">
        <v>271</v>
      </c>
    </row>
    <row r="647" spans="1:6" ht="12.75" customHeight="1">
      <c r="A647" s="12"/>
      <c r="B647" s="73"/>
      <c r="C647" s="72" t="s">
        <v>20</v>
      </c>
      <c r="D647" s="117">
        <v>11500</v>
      </c>
      <c r="E647" s="118">
        <v>10953.84</v>
      </c>
      <c r="F647" s="62" t="s">
        <v>171</v>
      </c>
    </row>
    <row r="648" spans="1:6" ht="12.75" customHeight="1">
      <c r="A648" s="12"/>
      <c r="B648" s="73"/>
      <c r="C648" s="72" t="s">
        <v>21</v>
      </c>
      <c r="D648" s="117">
        <v>31000</v>
      </c>
      <c r="E648" s="118">
        <v>12135.37</v>
      </c>
      <c r="F648" s="62" t="s">
        <v>190</v>
      </c>
    </row>
    <row r="649" spans="1:6" ht="12.75" customHeight="1">
      <c r="A649" s="12"/>
      <c r="B649" s="73"/>
      <c r="C649" s="72" t="s">
        <v>22</v>
      </c>
      <c r="D649" s="117">
        <v>4800</v>
      </c>
      <c r="E649" s="118">
        <v>1844.01</v>
      </c>
      <c r="F649" s="62" t="s">
        <v>173</v>
      </c>
    </row>
    <row r="650" spans="1:6" ht="12.75" customHeight="1">
      <c r="A650" s="12"/>
      <c r="B650" s="73"/>
      <c r="C650" s="72" t="s">
        <v>43</v>
      </c>
      <c r="D650" s="117">
        <v>5400</v>
      </c>
      <c r="E650" s="118">
        <v>154.32</v>
      </c>
      <c r="F650" s="62" t="s">
        <v>220</v>
      </c>
    </row>
    <row r="651" spans="1:6" ht="12.75" customHeight="1">
      <c r="A651" s="12"/>
      <c r="B651" s="73"/>
      <c r="C651" s="72" t="s">
        <v>24</v>
      </c>
      <c r="D651" s="117">
        <v>15000</v>
      </c>
      <c r="E651" s="118">
        <v>6897.13</v>
      </c>
      <c r="F651" s="62" t="s">
        <v>433</v>
      </c>
    </row>
    <row r="652" spans="1:6" ht="12.75" customHeight="1">
      <c r="A652" s="12"/>
      <c r="B652" s="73"/>
      <c r="C652" s="72" t="s">
        <v>31</v>
      </c>
      <c r="D652" s="117">
        <v>5000</v>
      </c>
      <c r="E652" s="118">
        <v>844.12</v>
      </c>
      <c r="F652" s="62" t="s">
        <v>297</v>
      </c>
    </row>
    <row r="653" spans="1:6" ht="12.75" customHeight="1">
      <c r="A653" s="12"/>
      <c r="B653" s="73"/>
      <c r="C653" s="72" t="s">
        <v>5</v>
      </c>
      <c r="D653" s="117">
        <v>203000</v>
      </c>
      <c r="E653" s="118">
        <v>94451.74</v>
      </c>
      <c r="F653" s="62" t="s">
        <v>383</v>
      </c>
    </row>
    <row r="654" spans="1:6" ht="12.75" customHeight="1">
      <c r="A654" s="12"/>
      <c r="B654" s="73"/>
      <c r="C654" s="72"/>
      <c r="D654" s="117"/>
      <c r="E654" s="118"/>
      <c r="F654" s="62" t="s">
        <v>384</v>
      </c>
    </row>
    <row r="655" spans="1:6" ht="12.75" customHeight="1">
      <c r="A655" s="12"/>
      <c r="B655" s="73"/>
      <c r="C655" s="72"/>
      <c r="D655" s="117"/>
      <c r="E655" s="118"/>
      <c r="F655" s="62" t="s">
        <v>434</v>
      </c>
    </row>
    <row r="656" spans="1:6" ht="12.75" customHeight="1">
      <c r="A656" s="12"/>
      <c r="B656" s="73"/>
      <c r="C656" s="72" t="s">
        <v>226</v>
      </c>
      <c r="D656" s="117">
        <v>200</v>
      </c>
      <c r="E656" s="118">
        <v>36.6</v>
      </c>
      <c r="F656" s="62" t="s">
        <v>244</v>
      </c>
    </row>
    <row r="657" spans="1:6" ht="12.75" customHeight="1">
      <c r="A657" s="12"/>
      <c r="B657" s="73"/>
      <c r="C657" s="72" t="s">
        <v>6</v>
      </c>
      <c r="D657" s="117">
        <v>1500</v>
      </c>
      <c r="E657" s="118">
        <v>565</v>
      </c>
      <c r="F657" s="166" t="s">
        <v>385</v>
      </c>
    </row>
    <row r="658" spans="1:6" ht="12.75" customHeight="1">
      <c r="A658" s="12"/>
      <c r="B658" s="73"/>
      <c r="C658" s="72" t="s">
        <v>26</v>
      </c>
      <c r="D658" s="117">
        <v>6100</v>
      </c>
      <c r="E658" s="118">
        <v>4562.68</v>
      </c>
      <c r="F658" s="62" t="s">
        <v>174</v>
      </c>
    </row>
    <row r="659" spans="1:6" ht="12.75" customHeight="1">
      <c r="A659" s="12"/>
      <c r="B659" s="73"/>
      <c r="C659" s="72"/>
      <c r="D659" s="119">
        <f>SUM(D645:D658)</f>
        <v>464500</v>
      </c>
      <c r="E659" s="120">
        <f>SUM(E645:E658)</f>
        <v>227172.58</v>
      </c>
      <c r="F659" s="49"/>
    </row>
    <row r="660" spans="1:6" ht="12.75" customHeight="1">
      <c r="A660" s="12"/>
      <c r="B660" s="73"/>
      <c r="C660" s="72"/>
      <c r="D660" s="119"/>
      <c r="E660" s="120"/>
      <c r="F660" s="49"/>
    </row>
    <row r="661" spans="1:6" ht="12.75" customHeight="1">
      <c r="A661" s="12"/>
      <c r="B661" s="73" t="s">
        <v>477</v>
      </c>
      <c r="C661" s="72"/>
      <c r="D661" s="119"/>
      <c r="E661" s="120"/>
      <c r="F661" s="153" t="s">
        <v>602</v>
      </c>
    </row>
    <row r="662" spans="1:6" ht="12.75" customHeight="1">
      <c r="A662" s="12"/>
      <c r="B662" s="73"/>
      <c r="C662" s="72" t="s">
        <v>6</v>
      </c>
      <c r="D662" s="117">
        <v>1500</v>
      </c>
      <c r="E662" s="118">
        <v>0</v>
      </c>
      <c r="F662" s="62" t="s">
        <v>393</v>
      </c>
    </row>
    <row r="663" spans="1:6" ht="12.75" customHeight="1">
      <c r="A663" s="12"/>
      <c r="B663" s="73"/>
      <c r="C663" s="72"/>
      <c r="D663" s="119">
        <f>SUM(D662)</f>
        <v>1500</v>
      </c>
      <c r="E663" s="119">
        <f>SUM(E662)</f>
        <v>0</v>
      </c>
      <c r="F663" s="49"/>
    </row>
    <row r="664" spans="1:6" ht="12.75" customHeight="1">
      <c r="A664" s="12"/>
      <c r="B664" s="16"/>
      <c r="C664" s="12"/>
      <c r="D664" s="38"/>
      <c r="E664" s="39"/>
      <c r="F664" s="49"/>
    </row>
    <row r="665" spans="1:8" ht="12.75" customHeight="1">
      <c r="A665" s="12"/>
      <c r="B665" s="64" t="s">
        <v>238</v>
      </c>
      <c r="C665" s="20"/>
      <c r="D665" s="38"/>
      <c r="E665" s="39"/>
      <c r="F665" s="153" t="s">
        <v>323</v>
      </c>
      <c r="H665" s="11"/>
    </row>
    <row r="666" spans="1:6" ht="12.75" customHeight="1">
      <c r="A666" s="12"/>
      <c r="B666" s="73"/>
      <c r="C666" s="72" t="s">
        <v>5</v>
      </c>
      <c r="D666" s="117">
        <v>10000</v>
      </c>
      <c r="E666" s="118">
        <v>2990.65</v>
      </c>
      <c r="F666" s="154" t="s">
        <v>386</v>
      </c>
    </row>
    <row r="667" spans="1:6" ht="12.75" customHeight="1">
      <c r="A667" s="12"/>
      <c r="B667" s="73"/>
      <c r="C667" s="72"/>
      <c r="D667" s="119">
        <f>SUM(D666)</f>
        <v>10000</v>
      </c>
      <c r="E667" s="119">
        <f>SUM(E666)</f>
        <v>2990.65</v>
      </c>
      <c r="F667" s="49"/>
    </row>
    <row r="668" spans="1:6" ht="12.75" customHeight="1">
      <c r="A668" s="12"/>
      <c r="B668" s="73"/>
      <c r="C668" s="72"/>
      <c r="D668" s="38"/>
      <c r="E668" s="39"/>
      <c r="F668" s="49"/>
    </row>
    <row r="669" spans="1:6" ht="12.75" customHeight="1">
      <c r="A669" s="12"/>
      <c r="B669" s="73" t="s">
        <v>99</v>
      </c>
      <c r="C669" s="72"/>
      <c r="D669" s="117"/>
      <c r="E669" s="118"/>
      <c r="F669" s="160" t="s">
        <v>148</v>
      </c>
    </row>
    <row r="670" spans="1:6" ht="12.75" customHeight="1">
      <c r="A670" s="12"/>
      <c r="B670" s="73"/>
      <c r="C670" s="72" t="s">
        <v>16</v>
      </c>
      <c r="D670" s="117">
        <v>22000</v>
      </c>
      <c r="E670" s="118">
        <v>21960</v>
      </c>
      <c r="F670" s="164" t="s">
        <v>149</v>
      </c>
    </row>
    <row r="671" spans="1:6" ht="12.75" customHeight="1">
      <c r="A671" s="12"/>
      <c r="B671" s="73"/>
      <c r="C671" s="72"/>
      <c r="D671" s="13"/>
      <c r="E671" s="14"/>
      <c r="F671" s="164" t="s">
        <v>150</v>
      </c>
    </row>
    <row r="672" spans="1:6" ht="12.75" customHeight="1">
      <c r="A672" s="12"/>
      <c r="B672" s="73"/>
      <c r="C672" s="72"/>
      <c r="D672" s="119">
        <f>SUM(D670:D671)</f>
        <v>22000</v>
      </c>
      <c r="E672" s="120">
        <f>SUM(E670:E671)</f>
        <v>21960</v>
      </c>
      <c r="F672" s="48"/>
    </row>
    <row r="673" spans="1:6" ht="12.75" customHeight="1">
      <c r="A673" s="12"/>
      <c r="B673" s="73"/>
      <c r="C673" s="72"/>
      <c r="D673" s="38"/>
      <c r="E673" s="39"/>
      <c r="F673" s="48"/>
    </row>
    <row r="674" spans="1:6" ht="12.75" customHeight="1">
      <c r="A674" s="12"/>
      <c r="B674" s="73" t="s">
        <v>100</v>
      </c>
      <c r="C674" s="72"/>
      <c r="D674" s="13"/>
      <c r="E674" s="14"/>
      <c r="F674" s="153" t="s">
        <v>298</v>
      </c>
    </row>
    <row r="675" spans="1:6" ht="12.75" customHeight="1">
      <c r="A675" s="12"/>
      <c r="B675" s="73"/>
      <c r="C675" s="72" t="s">
        <v>31</v>
      </c>
      <c r="D675" s="117">
        <v>610000</v>
      </c>
      <c r="E675" s="118">
        <v>405329.17</v>
      </c>
      <c r="F675" s="154" t="s">
        <v>299</v>
      </c>
    </row>
    <row r="676" spans="1:6" ht="12.75" customHeight="1">
      <c r="A676" s="12"/>
      <c r="B676" s="73"/>
      <c r="C676" s="72" t="s">
        <v>5</v>
      </c>
      <c r="D676" s="117">
        <v>245000</v>
      </c>
      <c r="E676" s="118">
        <v>112667.4</v>
      </c>
      <c r="F676" s="154" t="s">
        <v>300</v>
      </c>
    </row>
    <row r="677" spans="1:6" ht="12.75" customHeight="1">
      <c r="A677" s="12"/>
      <c r="B677" s="73"/>
      <c r="C677" s="72" t="s">
        <v>6</v>
      </c>
      <c r="D677" s="117">
        <v>40000</v>
      </c>
      <c r="E677" s="118">
        <v>0</v>
      </c>
      <c r="F677" s="62" t="s">
        <v>393</v>
      </c>
    </row>
    <row r="678" spans="1:6" ht="12.75" customHeight="1">
      <c r="A678" s="12"/>
      <c r="B678" s="73"/>
      <c r="C678" s="72" t="s">
        <v>8</v>
      </c>
      <c r="D678" s="117">
        <v>66287</v>
      </c>
      <c r="E678" s="118">
        <v>2086.54</v>
      </c>
      <c r="F678" s="62" t="s">
        <v>436</v>
      </c>
    </row>
    <row r="679" spans="1:6" ht="12.75" customHeight="1">
      <c r="A679" s="12"/>
      <c r="B679" s="73"/>
      <c r="C679" s="72"/>
      <c r="D679" s="119">
        <f>SUM(D675:D678)</f>
        <v>961287</v>
      </c>
      <c r="E679" s="120">
        <f>SUM(E675:E678)</f>
        <v>520083.1099999999</v>
      </c>
      <c r="F679" s="49"/>
    </row>
    <row r="680" spans="1:6" ht="12.75" customHeight="1">
      <c r="A680" s="12"/>
      <c r="B680" s="73"/>
      <c r="C680" s="72"/>
      <c r="D680" s="38"/>
      <c r="E680" s="39"/>
      <c r="F680" s="49"/>
    </row>
    <row r="681" spans="1:6" ht="12.75" customHeight="1">
      <c r="A681" s="12"/>
      <c r="B681" s="64" t="s">
        <v>101</v>
      </c>
      <c r="C681" s="20"/>
      <c r="D681" s="13"/>
      <c r="E681" s="14"/>
      <c r="F681" s="153" t="s">
        <v>130</v>
      </c>
    </row>
    <row r="682" spans="1:6" ht="12.75" customHeight="1">
      <c r="A682" s="12"/>
      <c r="B682" s="64"/>
      <c r="C682" s="20" t="s">
        <v>18</v>
      </c>
      <c r="D682" s="117">
        <v>200</v>
      </c>
      <c r="E682" s="118">
        <v>0</v>
      </c>
      <c r="F682" s="62" t="s">
        <v>603</v>
      </c>
    </row>
    <row r="683" spans="1:6" ht="12.75" customHeight="1">
      <c r="A683" s="12"/>
      <c r="B683" s="64"/>
      <c r="C683" s="20" t="s">
        <v>19</v>
      </c>
      <c r="D683" s="117">
        <v>34500</v>
      </c>
      <c r="E683" s="118">
        <v>0</v>
      </c>
      <c r="F683" s="62" t="s">
        <v>271</v>
      </c>
    </row>
    <row r="684" spans="1:6" ht="12.75" customHeight="1">
      <c r="A684" s="12"/>
      <c r="B684" s="64"/>
      <c r="C684" s="20" t="s">
        <v>20</v>
      </c>
      <c r="D684" s="117">
        <v>2500</v>
      </c>
      <c r="E684" s="118">
        <v>2342.2</v>
      </c>
      <c r="F684" s="62" t="s">
        <v>171</v>
      </c>
    </row>
    <row r="685" spans="1:6" ht="12.75" customHeight="1">
      <c r="A685" s="12"/>
      <c r="B685" s="64"/>
      <c r="C685" s="20" t="s">
        <v>21</v>
      </c>
      <c r="D685" s="117">
        <v>6000</v>
      </c>
      <c r="E685" s="118">
        <v>376.15</v>
      </c>
      <c r="F685" s="62" t="s">
        <v>190</v>
      </c>
    </row>
    <row r="686" spans="1:6" ht="12.75" customHeight="1">
      <c r="A686" s="12"/>
      <c r="B686" s="64"/>
      <c r="C686" s="20" t="s">
        <v>22</v>
      </c>
      <c r="D686" s="117">
        <v>1100</v>
      </c>
      <c r="E686" s="118">
        <v>57.38</v>
      </c>
      <c r="F686" s="62" t="s">
        <v>212</v>
      </c>
    </row>
    <row r="687" spans="1:10" ht="12.75" customHeight="1">
      <c r="A687" s="12"/>
      <c r="B687" s="64"/>
      <c r="C687" s="20" t="s">
        <v>43</v>
      </c>
      <c r="D687" s="117">
        <v>2000</v>
      </c>
      <c r="E687" s="118">
        <v>80.49</v>
      </c>
      <c r="F687" s="62" t="s">
        <v>191</v>
      </c>
      <c r="I687" s="9"/>
      <c r="J687" s="9"/>
    </row>
    <row r="688" spans="1:10" ht="12.75" customHeight="1">
      <c r="A688" s="12"/>
      <c r="B688" s="64"/>
      <c r="C688" s="20" t="s">
        <v>24</v>
      </c>
      <c r="D688" s="117">
        <v>23000</v>
      </c>
      <c r="E688" s="118">
        <v>15154.83</v>
      </c>
      <c r="F688" s="62" t="s">
        <v>387</v>
      </c>
      <c r="I688" s="9"/>
      <c r="J688" s="9"/>
    </row>
    <row r="689" spans="1:10" ht="12.75" customHeight="1">
      <c r="A689" s="12"/>
      <c r="B689" s="64"/>
      <c r="C689" s="20"/>
      <c r="D689" s="117"/>
      <c r="E689" s="118"/>
      <c r="F689" s="156" t="s">
        <v>388</v>
      </c>
      <c r="G689" s="5"/>
      <c r="I689" s="9"/>
      <c r="J689" s="9"/>
    </row>
    <row r="690" spans="1:10" ht="12.75" customHeight="1">
      <c r="A690" s="12"/>
      <c r="B690" s="64"/>
      <c r="C690" s="20"/>
      <c r="D690" s="117"/>
      <c r="E690" s="118"/>
      <c r="F690" s="156" t="s">
        <v>604</v>
      </c>
      <c r="G690" s="5"/>
      <c r="I690" s="9"/>
      <c r="J690" s="9"/>
    </row>
    <row r="691" spans="1:10" ht="12.75" customHeight="1">
      <c r="A691" s="12"/>
      <c r="B691" s="64"/>
      <c r="C691" s="20"/>
      <c r="D691" s="117"/>
      <c r="E691" s="118"/>
      <c r="F691" s="156" t="s">
        <v>605</v>
      </c>
      <c r="G691" s="5"/>
      <c r="I691" s="9"/>
      <c r="J691" s="9"/>
    </row>
    <row r="692" spans="1:8" ht="12.75" customHeight="1">
      <c r="A692" s="12"/>
      <c r="B692" s="64"/>
      <c r="C692" s="20" t="s">
        <v>31</v>
      </c>
      <c r="D692" s="117">
        <v>16700</v>
      </c>
      <c r="E692" s="118">
        <v>5026.19</v>
      </c>
      <c r="F692" s="62" t="s">
        <v>389</v>
      </c>
      <c r="H692" s="9"/>
    </row>
    <row r="693" spans="1:8" ht="12.75" customHeight="1">
      <c r="A693" s="12"/>
      <c r="B693" s="64"/>
      <c r="C693" s="20"/>
      <c r="D693" s="117"/>
      <c r="E693" s="118"/>
      <c r="F693" s="62" t="s">
        <v>390</v>
      </c>
      <c r="H693" s="9"/>
    </row>
    <row r="694" spans="1:8" ht="12.75" customHeight="1">
      <c r="A694" s="12"/>
      <c r="B694" s="64"/>
      <c r="C694" s="20" t="s">
        <v>25</v>
      </c>
      <c r="D694" s="117">
        <v>28000</v>
      </c>
      <c r="E694" s="118">
        <v>3452.6</v>
      </c>
      <c r="F694" s="62" t="s">
        <v>606</v>
      </c>
      <c r="H694" s="9"/>
    </row>
    <row r="695" spans="1:8" ht="12.75" customHeight="1">
      <c r="A695" s="12"/>
      <c r="B695" s="64"/>
      <c r="C695" s="20" t="s">
        <v>45</v>
      </c>
      <c r="D695" s="117">
        <v>200</v>
      </c>
      <c r="E695" s="118">
        <v>0</v>
      </c>
      <c r="F695" s="151" t="s">
        <v>391</v>
      </c>
      <c r="G695" s="5"/>
      <c r="H695" s="9"/>
    </row>
    <row r="696" spans="1:8" ht="12.75" customHeight="1">
      <c r="A696" s="12"/>
      <c r="B696" s="64"/>
      <c r="C696" s="20" t="s">
        <v>5</v>
      </c>
      <c r="D696" s="117">
        <v>11800</v>
      </c>
      <c r="E696" s="118">
        <v>1841.03</v>
      </c>
      <c r="F696" s="62" t="s">
        <v>301</v>
      </c>
      <c r="G696" s="5"/>
      <c r="H696" s="9"/>
    </row>
    <row r="697" spans="1:8" ht="12.75" customHeight="1">
      <c r="A697" s="12"/>
      <c r="B697" s="64"/>
      <c r="C697" s="64" t="s">
        <v>228</v>
      </c>
      <c r="D697" s="117">
        <v>800</v>
      </c>
      <c r="E697" s="118">
        <v>301.68</v>
      </c>
      <c r="F697" s="62" t="s">
        <v>607</v>
      </c>
      <c r="G697" s="5"/>
      <c r="H697" s="9"/>
    </row>
    <row r="698" spans="1:6" ht="12.75" customHeight="1">
      <c r="A698" s="12"/>
      <c r="B698" s="64"/>
      <c r="C698" s="64" t="s">
        <v>26</v>
      </c>
      <c r="D698" s="117">
        <v>1600</v>
      </c>
      <c r="E698" s="118">
        <v>1125.05</v>
      </c>
      <c r="F698" s="151" t="s">
        <v>154</v>
      </c>
    </row>
    <row r="699" spans="1:6" ht="12.75" customHeight="1">
      <c r="A699" s="12"/>
      <c r="B699" s="64"/>
      <c r="C699" s="64" t="s">
        <v>225</v>
      </c>
      <c r="D699" s="117">
        <v>554</v>
      </c>
      <c r="E699" s="118">
        <v>0</v>
      </c>
      <c r="F699" s="62" t="s">
        <v>608</v>
      </c>
    </row>
    <row r="700" spans="1:6" ht="12.75" customHeight="1">
      <c r="A700" s="15"/>
      <c r="B700" s="64"/>
      <c r="C700" s="64"/>
      <c r="D700" s="127">
        <f>SUM(D682:D699)</f>
        <v>128954</v>
      </c>
      <c r="E700" s="128">
        <f>SUM(E682:E699)</f>
        <v>29757.599999999995</v>
      </c>
      <c r="F700" s="151"/>
    </row>
    <row r="701" spans="1:6" ht="12.75" customHeight="1">
      <c r="A701" s="97"/>
      <c r="B701" s="42" t="s">
        <v>115</v>
      </c>
      <c r="C701" s="41"/>
      <c r="D701" s="125">
        <f>SUM(D700+D679+D672+D663+D659+D642+D637+D667)</f>
        <v>3475728</v>
      </c>
      <c r="E701" s="125">
        <f>SUM(E700+E679+E672+E663+E659+E642+E637+E667)</f>
        <v>1789114.9499999997</v>
      </c>
      <c r="F701" s="126" t="s">
        <v>478</v>
      </c>
    </row>
    <row r="702" spans="1:6" ht="12.75" customHeight="1">
      <c r="A702" s="63" t="s">
        <v>102</v>
      </c>
      <c r="B702" s="69"/>
      <c r="C702" s="20"/>
      <c r="D702" s="13"/>
      <c r="E702" s="14"/>
      <c r="F702" s="62" t="s">
        <v>155</v>
      </c>
    </row>
    <row r="703" spans="1:6" ht="12.75" customHeight="1">
      <c r="A703" s="20"/>
      <c r="B703" s="64"/>
      <c r="C703" s="20"/>
      <c r="D703" s="13"/>
      <c r="E703" s="14"/>
      <c r="F703" s="62" t="s">
        <v>156</v>
      </c>
    </row>
    <row r="704" spans="1:6" ht="12.75" customHeight="1">
      <c r="A704" s="20"/>
      <c r="B704" s="64" t="s">
        <v>103</v>
      </c>
      <c r="C704" s="20"/>
      <c r="D704" s="13"/>
      <c r="E704" s="14"/>
      <c r="F704" s="153" t="s">
        <v>157</v>
      </c>
    </row>
    <row r="705" spans="1:6" ht="12.75" customHeight="1">
      <c r="A705" s="20"/>
      <c r="B705" s="64"/>
      <c r="C705" s="20" t="s">
        <v>49</v>
      </c>
      <c r="D705" s="117">
        <v>3000</v>
      </c>
      <c r="E705" s="118">
        <v>1569.08</v>
      </c>
      <c r="F705" s="151" t="s">
        <v>137</v>
      </c>
    </row>
    <row r="706" spans="1:6" ht="12.75" customHeight="1">
      <c r="A706" s="20"/>
      <c r="B706" s="64"/>
      <c r="C706" s="20" t="s">
        <v>23</v>
      </c>
      <c r="D706" s="117">
        <v>17000</v>
      </c>
      <c r="E706" s="118">
        <v>5300</v>
      </c>
      <c r="F706" s="62" t="s">
        <v>128</v>
      </c>
    </row>
    <row r="707" spans="1:6" ht="12.75" customHeight="1">
      <c r="A707" s="20"/>
      <c r="B707" s="64"/>
      <c r="C707" s="20" t="s">
        <v>24</v>
      </c>
      <c r="D707" s="117">
        <v>40000</v>
      </c>
      <c r="E707" s="118">
        <v>5266.04</v>
      </c>
      <c r="F707" s="151" t="s">
        <v>319</v>
      </c>
    </row>
    <row r="708" spans="1:6" ht="12.75" customHeight="1">
      <c r="A708" s="20"/>
      <c r="B708" s="64"/>
      <c r="C708" s="20" t="s">
        <v>31</v>
      </c>
      <c r="D708" s="117">
        <v>3000</v>
      </c>
      <c r="E708" s="118">
        <v>0</v>
      </c>
      <c r="F708" s="62" t="s">
        <v>558</v>
      </c>
    </row>
    <row r="709" spans="1:6" ht="12.75" customHeight="1">
      <c r="A709" s="20"/>
      <c r="B709" s="64"/>
      <c r="C709" s="20" t="s">
        <v>5</v>
      </c>
      <c r="D709" s="117">
        <v>69800</v>
      </c>
      <c r="E709" s="118">
        <v>18483.3</v>
      </c>
      <c r="F709" s="151" t="s">
        <v>392</v>
      </c>
    </row>
    <row r="710" spans="1:6" ht="12.75" customHeight="1">
      <c r="A710" s="20"/>
      <c r="B710" s="64"/>
      <c r="C710" s="20"/>
      <c r="D710" s="117"/>
      <c r="E710" s="118"/>
      <c r="F710" s="151" t="s">
        <v>609</v>
      </c>
    </row>
    <row r="711" spans="1:6" ht="12.75" customHeight="1">
      <c r="A711" s="20"/>
      <c r="B711" s="64"/>
      <c r="C711" s="20" t="s">
        <v>6</v>
      </c>
      <c r="D711" s="117">
        <v>500</v>
      </c>
      <c r="E711" s="118">
        <v>0</v>
      </c>
      <c r="F711" s="151" t="s">
        <v>393</v>
      </c>
    </row>
    <row r="712" spans="1:6" ht="12.75" customHeight="1">
      <c r="A712" s="20"/>
      <c r="B712" s="64"/>
      <c r="C712" s="20" t="s">
        <v>47</v>
      </c>
      <c r="D712" s="117">
        <v>500</v>
      </c>
      <c r="E712" s="118">
        <v>0</v>
      </c>
      <c r="F712" s="151" t="s">
        <v>196</v>
      </c>
    </row>
    <row r="713" spans="1:6" ht="12.75" customHeight="1">
      <c r="A713" s="20"/>
      <c r="B713" s="64"/>
      <c r="C713" s="20"/>
      <c r="D713" s="119">
        <f>SUM(D705:D712)</f>
        <v>133800</v>
      </c>
      <c r="E713" s="120">
        <f>SUM(E705:E712)</f>
        <v>30618.42</v>
      </c>
      <c r="F713" s="48"/>
    </row>
    <row r="714" spans="1:6" ht="12.75" customHeight="1">
      <c r="A714" s="12"/>
      <c r="B714" s="16"/>
      <c r="C714" s="12"/>
      <c r="D714" s="38"/>
      <c r="E714" s="39"/>
      <c r="F714" s="48"/>
    </row>
    <row r="715" spans="1:6" ht="12.75" customHeight="1">
      <c r="A715" s="12"/>
      <c r="B715" s="64" t="s">
        <v>104</v>
      </c>
      <c r="C715" s="20"/>
      <c r="D715" s="13"/>
      <c r="E715" s="14"/>
      <c r="F715" s="153" t="s">
        <v>158</v>
      </c>
    </row>
    <row r="716" spans="1:6" ht="12.75" customHeight="1">
      <c r="A716" s="12"/>
      <c r="B716" s="64"/>
      <c r="C716" s="20" t="s">
        <v>19</v>
      </c>
      <c r="D716" s="117">
        <v>4910</v>
      </c>
      <c r="E716" s="118">
        <v>1502.03</v>
      </c>
      <c r="F716" s="154" t="s">
        <v>271</v>
      </c>
    </row>
    <row r="717" spans="1:6" ht="12.75" customHeight="1">
      <c r="A717" s="12"/>
      <c r="B717" s="64"/>
      <c r="C717" s="20" t="s">
        <v>20</v>
      </c>
      <c r="D717" s="117">
        <v>600</v>
      </c>
      <c r="E717" s="118">
        <v>250.1</v>
      </c>
      <c r="F717" s="154" t="s">
        <v>171</v>
      </c>
    </row>
    <row r="718" spans="1:6" ht="12.75" customHeight="1">
      <c r="A718" s="12"/>
      <c r="B718" s="64"/>
      <c r="C718" s="20" t="s">
        <v>21</v>
      </c>
      <c r="D718" s="117">
        <v>1200</v>
      </c>
      <c r="E718" s="118">
        <v>266.89</v>
      </c>
      <c r="F718" s="154" t="s">
        <v>151</v>
      </c>
    </row>
    <row r="719" spans="1:6" ht="12.75" customHeight="1">
      <c r="A719" s="12"/>
      <c r="B719" s="64"/>
      <c r="C719" s="20" t="s">
        <v>22</v>
      </c>
      <c r="D719" s="117">
        <v>200</v>
      </c>
      <c r="E719" s="118">
        <v>43.12</v>
      </c>
      <c r="F719" s="154" t="s">
        <v>152</v>
      </c>
    </row>
    <row r="720" spans="1:6" ht="12.75" customHeight="1">
      <c r="A720" s="12"/>
      <c r="B720" s="64"/>
      <c r="C720" s="20" t="s">
        <v>43</v>
      </c>
      <c r="D720" s="117">
        <v>300</v>
      </c>
      <c r="E720" s="118">
        <v>54</v>
      </c>
      <c r="F720" s="154" t="s">
        <v>153</v>
      </c>
    </row>
    <row r="721" spans="1:6" ht="12.75" customHeight="1">
      <c r="A721" s="12"/>
      <c r="B721" s="64"/>
      <c r="C721" s="20" t="s">
        <v>24</v>
      </c>
      <c r="D721" s="117">
        <v>31600</v>
      </c>
      <c r="E721" s="118">
        <v>10926.39</v>
      </c>
      <c r="F721" s="62" t="s">
        <v>601</v>
      </c>
    </row>
    <row r="722" spans="1:6" ht="12.75" customHeight="1">
      <c r="A722" s="12"/>
      <c r="B722" s="64"/>
      <c r="C722" s="20"/>
      <c r="D722" s="117"/>
      <c r="E722" s="118"/>
      <c r="F722" s="62" t="s">
        <v>596</v>
      </c>
    </row>
    <row r="723" spans="1:6" ht="12.75" customHeight="1">
      <c r="A723" s="12"/>
      <c r="B723" s="64"/>
      <c r="C723" s="20"/>
      <c r="D723" s="117"/>
      <c r="E723" s="118"/>
      <c r="F723" s="62" t="s">
        <v>597</v>
      </c>
    </row>
    <row r="724" spans="1:6" ht="12.75" customHeight="1">
      <c r="A724" s="12"/>
      <c r="B724" s="64"/>
      <c r="C724" s="20" t="s">
        <v>31</v>
      </c>
      <c r="D724" s="117">
        <v>12100</v>
      </c>
      <c r="E724" s="118">
        <v>7585.9</v>
      </c>
      <c r="F724" s="62" t="s">
        <v>598</v>
      </c>
    </row>
    <row r="725" spans="1:6" ht="12.75" customHeight="1">
      <c r="A725" s="12"/>
      <c r="B725" s="64"/>
      <c r="C725" s="20" t="s">
        <v>25</v>
      </c>
      <c r="D725" s="117">
        <v>10000</v>
      </c>
      <c r="E725" s="118">
        <v>0</v>
      </c>
      <c r="F725" s="62" t="s">
        <v>368</v>
      </c>
    </row>
    <row r="726" spans="1:6" ht="12.75" customHeight="1">
      <c r="A726" s="12"/>
      <c r="B726" s="64"/>
      <c r="C726" s="20" t="s">
        <v>5</v>
      </c>
      <c r="D726" s="117">
        <v>5200</v>
      </c>
      <c r="E726" s="118">
        <v>366</v>
      </c>
      <c r="F726" s="62" t="s">
        <v>599</v>
      </c>
    </row>
    <row r="727" spans="1:6" ht="12.75" customHeight="1">
      <c r="A727" s="12"/>
      <c r="B727" s="64"/>
      <c r="C727" s="20" t="s">
        <v>228</v>
      </c>
      <c r="D727" s="117">
        <v>9500</v>
      </c>
      <c r="E727" s="118">
        <v>2440</v>
      </c>
      <c r="F727" s="62" t="s">
        <v>600</v>
      </c>
    </row>
    <row r="728" spans="1:6" ht="12.75" customHeight="1">
      <c r="A728" s="12"/>
      <c r="B728" s="64"/>
      <c r="C728" s="20" t="s">
        <v>26</v>
      </c>
      <c r="D728" s="117">
        <v>150</v>
      </c>
      <c r="E728" s="118">
        <v>93.76</v>
      </c>
      <c r="F728" s="62" t="s">
        <v>174</v>
      </c>
    </row>
    <row r="729" spans="1:6" ht="12.75" customHeight="1">
      <c r="A729" s="12"/>
      <c r="B729" s="64"/>
      <c r="C729" s="20"/>
      <c r="D729" s="119">
        <f>SUM(D716:D728)</f>
        <v>75760</v>
      </c>
      <c r="E729" s="119">
        <f>SUM(E716:E728)</f>
        <v>23528.19</v>
      </c>
      <c r="F729" s="49"/>
    </row>
    <row r="730" spans="1:6" ht="12.75" customHeight="1">
      <c r="A730" s="12"/>
      <c r="B730" s="16"/>
      <c r="C730" s="12"/>
      <c r="D730" s="38"/>
      <c r="E730" s="39"/>
      <c r="F730" s="49"/>
    </row>
    <row r="731" spans="1:6" ht="12.75" customHeight="1">
      <c r="A731" s="12"/>
      <c r="B731" s="64" t="s">
        <v>105</v>
      </c>
      <c r="C731" s="20"/>
      <c r="D731" s="13"/>
      <c r="E731" s="14"/>
      <c r="F731" s="153" t="s">
        <v>159</v>
      </c>
    </row>
    <row r="732" spans="1:6" ht="12.75" customHeight="1">
      <c r="A732" s="12"/>
      <c r="B732" s="64"/>
      <c r="C732" s="64" t="s">
        <v>106</v>
      </c>
      <c r="D732" s="117">
        <v>350000</v>
      </c>
      <c r="E732" s="118">
        <v>168000</v>
      </c>
      <c r="F732" s="154" t="s">
        <v>320</v>
      </c>
    </row>
    <row r="733" spans="1:6" ht="12.75" customHeight="1">
      <c r="A733" s="12"/>
      <c r="B733" s="64"/>
      <c r="C733" s="64"/>
      <c r="D733" s="127">
        <f>SUM(D732:D732)</f>
        <v>350000</v>
      </c>
      <c r="E733" s="127">
        <f>SUM(E732:E732)</f>
        <v>168000</v>
      </c>
      <c r="F733" s="49"/>
    </row>
    <row r="734" spans="1:6" ht="12.75" customHeight="1">
      <c r="A734" s="96"/>
      <c r="B734" s="42" t="s">
        <v>115</v>
      </c>
      <c r="C734" s="41"/>
      <c r="D734" s="125">
        <f>SUM(D733+D729+D713)</f>
        <v>559560</v>
      </c>
      <c r="E734" s="132">
        <f>SUM(E733+E729+E713)</f>
        <v>222146.61</v>
      </c>
      <c r="F734" s="126" t="s">
        <v>479</v>
      </c>
    </row>
    <row r="735" spans="1:6" ht="12.75" customHeight="1">
      <c r="A735" s="63" t="s">
        <v>107</v>
      </c>
      <c r="B735" s="64"/>
      <c r="C735" s="20"/>
      <c r="D735" s="13"/>
      <c r="E735" s="14"/>
      <c r="F735" s="62" t="s">
        <v>160</v>
      </c>
    </row>
    <row r="736" spans="1:6" ht="12.75" customHeight="1">
      <c r="A736" s="20"/>
      <c r="B736" s="64" t="s">
        <v>349</v>
      </c>
      <c r="C736" s="20"/>
      <c r="D736" s="13"/>
      <c r="E736" s="14"/>
      <c r="F736" s="153" t="s">
        <v>618</v>
      </c>
    </row>
    <row r="737" spans="1:6" ht="12.75" customHeight="1">
      <c r="A737" s="20"/>
      <c r="B737" s="64"/>
      <c r="C737" s="20" t="s">
        <v>18</v>
      </c>
      <c r="D737" s="117">
        <v>4379</v>
      </c>
      <c r="E737" s="118">
        <v>0</v>
      </c>
      <c r="F737" s="62" t="s">
        <v>615</v>
      </c>
    </row>
    <row r="738" spans="1:6" ht="12.75" customHeight="1">
      <c r="A738" s="20"/>
      <c r="B738" s="64"/>
      <c r="C738" s="20" t="s">
        <v>21</v>
      </c>
      <c r="D738" s="117">
        <v>5807</v>
      </c>
      <c r="E738" s="118">
        <v>578.04</v>
      </c>
      <c r="F738" s="62" t="s">
        <v>190</v>
      </c>
    </row>
    <row r="739" spans="1:6" ht="12.75" customHeight="1">
      <c r="A739" s="20"/>
      <c r="B739" s="64"/>
      <c r="C739" s="20" t="s">
        <v>22</v>
      </c>
      <c r="D739" s="117">
        <v>935</v>
      </c>
      <c r="E739" s="118">
        <v>62.52</v>
      </c>
      <c r="F739" s="62" t="s">
        <v>212</v>
      </c>
    </row>
    <row r="740" spans="1:6" ht="12.75" customHeight="1">
      <c r="A740" s="20"/>
      <c r="B740" s="64"/>
      <c r="C740" s="20" t="s">
        <v>23</v>
      </c>
      <c r="D740" s="117">
        <v>34272</v>
      </c>
      <c r="E740" s="118">
        <v>3755</v>
      </c>
      <c r="F740" s="151" t="s">
        <v>163</v>
      </c>
    </row>
    <row r="741" spans="1:6" ht="12.75" customHeight="1">
      <c r="A741" s="20"/>
      <c r="B741" s="64"/>
      <c r="C741" s="20" t="s">
        <v>24</v>
      </c>
      <c r="D741" s="117">
        <v>25000</v>
      </c>
      <c r="E741" s="118">
        <v>0</v>
      </c>
      <c r="F741" s="62" t="s">
        <v>616</v>
      </c>
    </row>
    <row r="742" spans="1:6" ht="12.75" customHeight="1">
      <c r="A742" s="20"/>
      <c r="B742" s="64"/>
      <c r="C742" s="20" t="s">
        <v>31</v>
      </c>
      <c r="D742" s="117">
        <v>14000</v>
      </c>
      <c r="E742" s="118">
        <v>10911.73</v>
      </c>
      <c r="F742" s="62" t="s">
        <v>617</v>
      </c>
    </row>
    <row r="743" spans="1:6" ht="12.75" customHeight="1">
      <c r="A743" s="20"/>
      <c r="B743" s="64"/>
      <c r="C743" s="20" t="s">
        <v>25</v>
      </c>
      <c r="D743" s="117">
        <v>1000</v>
      </c>
      <c r="E743" s="118">
        <v>0</v>
      </c>
      <c r="F743" s="62" t="s">
        <v>368</v>
      </c>
    </row>
    <row r="744" spans="1:6" ht="12.75" customHeight="1">
      <c r="A744" s="20"/>
      <c r="B744" s="64"/>
      <c r="C744" s="20" t="s">
        <v>45</v>
      </c>
      <c r="D744" s="117">
        <v>120</v>
      </c>
      <c r="E744" s="118">
        <v>0</v>
      </c>
      <c r="F744" s="62" t="s">
        <v>135</v>
      </c>
    </row>
    <row r="745" spans="1:6" ht="12.75" customHeight="1">
      <c r="A745" s="20"/>
      <c r="B745" s="64"/>
      <c r="C745" s="20" t="s">
        <v>5</v>
      </c>
      <c r="D745" s="117">
        <v>1000</v>
      </c>
      <c r="E745" s="118">
        <v>0</v>
      </c>
      <c r="F745" s="62" t="s">
        <v>193</v>
      </c>
    </row>
    <row r="746" spans="1:6" ht="12.75" customHeight="1">
      <c r="A746" s="20"/>
      <c r="B746" s="64"/>
      <c r="C746" s="20" t="s">
        <v>6</v>
      </c>
      <c r="D746" s="117">
        <v>500</v>
      </c>
      <c r="E746" s="118">
        <v>0</v>
      </c>
      <c r="F746" s="62" t="s">
        <v>393</v>
      </c>
    </row>
    <row r="747" spans="1:6" ht="12.75" customHeight="1">
      <c r="A747" s="20"/>
      <c r="B747" s="64"/>
      <c r="C747" s="20" t="s">
        <v>26</v>
      </c>
      <c r="D747" s="117">
        <v>2550</v>
      </c>
      <c r="E747" s="118">
        <v>0</v>
      </c>
      <c r="F747" s="62" t="s">
        <v>174</v>
      </c>
    </row>
    <row r="748" spans="1:6" ht="12.75" customHeight="1">
      <c r="A748" s="20"/>
      <c r="B748" s="64"/>
      <c r="C748" s="20"/>
      <c r="D748" s="119">
        <f>SUM(D737:D747)</f>
        <v>89563</v>
      </c>
      <c r="E748" s="119">
        <f>SUM(E737:E747)</f>
        <v>15307.289999999999</v>
      </c>
      <c r="F748" s="49"/>
    </row>
    <row r="749" spans="1:6" ht="12.75" customHeight="1">
      <c r="A749" s="72"/>
      <c r="B749" s="73"/>
      <c r="C749" s="72"/>
      <c r="D749" s="38"/>
      <c r="E749" s="39"/>
      <c r="F749" s="49"/>
    </row>
    <row r="750" spans="1:6" ht="12.75" customHeight="1">
      <c r="A750" s="72"/>
      <c r="B750" s="73" t="s">
        <v>108</v>
      </c>
      <c r="C750" s="72"/>
      <c r="D750" s="13"/>
      <c r="E750" s="14"/>
      <c r="F750" s="153" t="s">
        <v>161</v>
      </c>
    </row>
    <row r="751" spans="1:6" ht="12.75" customHeight="1">
      <c r="A751" s="12"/>
      <c r="B751" s="16"/>
      <c r="C751" s="12"/>
      <c r="D751" s="13"/>
      <c r="E751" s="14"/>
      <c r="F751" s="153" t="s">
        <v>162</v>
      </c>
    </row>
    <row r="752" spans="1:6" ht="12.75" customHeight="1">
      <c r="A752" s="12"/>
      <c r="B752" s="16"/>
      <c r="C752" s="20" t="s">
        <v>56</v>
      </c>
      <c r="D752" s="117">
        <v>40000</v>
      </c>
      <c r="E752" s="118">
        <v>31096</v>
      </c>
      <c r="F752" s="154" t="s">
        <v>321</v>
      </c>
    </row>
    <row r="753" spans="1:6" ht="12.75" customHeight="1">
      <c r="A753" s="12"/>
      <c r="B753" s="16"/>
      <c r="C753" s="20"/>
      <c r="D753" s="13"/>
      <c r="E753" s="14"/>
      <c r="F753" s="62" t="s">
        <v>322</v>
      </c>
    </row>
    <row r="754" spans="1:6" ht="12.75" customHeight="1">
      <c r="A754" s="12"/>
      <c r="B754" s="16"/>
      <c r="C754" s="20"/>
      <c r="D754" s="13"/>
      <c r="E754" s="14"/>
      <c r="F754" s="62" t="s">
        <v>610</v>
      </c>
    </row>
    <row r="755" spans="1:6" ht="12.75" customHeight="1">
      <c r="A755" s="12"/>
      <c r="B755" s="16"/>
      <c r="C755" s="20"/>
      <c r="D755" s="13"/>
      <c r="E755" s="14"/>
      <c r="F755" s="62" t="s">
        <v>611</v>
      </c>
    </row>
    <row r="756" spans="1:6" ht="12.75" customHeight="1">
      <c r="A756" s="12"/>
      <c r="B756" s="16"/>
      <c r="C756" s="20"/>
      <c r="D756" s="13"/>
      <c r="E756" s="14"/>
      <c r="F756" s="167" t="s">
        <v>421</v>
      </c>
    </row>
    <row r="757" spans="1:6" ht="12.75" customHeight="1">
      <c r="A757" s="12"/>
      <c r="B757" s="16"/>
      <c r="C757" s="20" t="s">
        <v>49</v>
      </c>
      <c r="D757" s="117">
        <v>6000</v>
      </c>
      <c r="E757" s="118">
        <v>1378.06</v>
      </c>
      <c r="F757" s="151" t="s">
        <v>137</v>
      </c>
    </row>
    <row r="758" spans="1:6" ht="12.75" customHeight="1">
      <c r="A758" s="12"/>
      <c r="B758" s="16"/>
      <c r="C758" s="20" t="s">
        <v>21</v>
      </c>
      <c r="D758" s="117">
        <v>650</v>
      </c>
      <c r="E758" s="118">
        <v>0</v>
      </c>
      <c r="F758" s="62" t="s">
        <v>190</v>
      </c>
    </row>
    <row r="759" spans="1:6" ht="12.75" customHeight="1">
      <c r="A759" s="12"/>
      <c r="B759" s="16"/>
      <c r="C759" s="20" t="s">
        <v>22</v>
      </c>
      <c r="D759" s="117">
        <v>50</v>
      </c>
      <c r="E759" s="118">
        <v>0</v>
      </c>
      <c r="F759" s="62" t="s">
        <v>212</v>
      </c>
    </row>
    <row r="760" spans="1:6" ht="12.75" customHeight="1">
      <c r="A760" s="12"/>
      <c r="B760" s="16"/>
      <c r="C760" s="20" t="s">
        <v>23</v>
      </c>
      <c r="D760" s="117">
        <v>3800</v>
      </c>
      <c r="E760" s="118">
        <v>0</v>
      </c>
      <c r="F760" s="151" t="s">
        <v>163</v>
      </c>
    </row>
    <row r="761" spans="1:6" ht="12.75" customHeight="1">
      <c r="A761" s="12"/>
      <c r="B761" s="16"/>
      <c r="C761" s="20" t="s">
        <v>24</v>
      </c>
      <c r="D761" s="117">
        <v>5500</v>
      </c>
      <c r="E761" s="118">
        <v>464.88</v>
      </c>
      <c r="F761" s="151" t="s">
        <v>612</v>
      </c>
    </row>
    <row r="762" spans="1:6" ht="12.75" customHeight="1">
      <c r="A762" s="12"/>
      <c r="B762" s="16"/>
      <c r="C762" s="20" t="s">
        <v>5</v>
      </c>
      <c r="D762" s="117">
        <v>6000</v>
      </c>
      <c r="E762" s="118">
        <v>0</v>
      </c>
      <c r="F762" s="151" t="s">
        <v>193</v>
      </c>
    </row>
    <row r="763" spans="1:6" ht="12.75" customHeight="1">
      <c r="A763" s="12"/>
      <c r="B763" s="16"/>
      <c r="C763" s="20" t="s">
        <v>47</v>
      </c>
      <c r="D763" s="117">
        <v>500</v>
      </c>
      <c r="E763" s="118">
        <v>0</v>
      </c>
      <c r="F763" s="151" t="s">
        <v>196</v>
      </c>
    </row>
    <row r="764" spans="1:6" ht="12.75" customHeight="1">
      <c r="A764" s="12"/>
      <c r="B764" s="16"/>
      <c r="C764" s="20"/>
      <c r="D764" s="119">
        <f>SUM(D752:D763)</f>
        <v>62500</v>
      </c>
      <c r="E764" s="120">
        <f>SUM(E752:E763)</f>
        <v>32938.94</v>
      </c>
      <c r="F764" s="48"/>
    </row>
    <row r="765" spans="1:6" ht="12.75" customHeight="1">
      <c r="A765" s="12"/>
      <c r="B765" s="16"/>
      <c r="C765" s="12"/>
      <c r="D765" s="38"/>
      <c r="E765" s="39"/>
      <c r="F765" s="48"/>
    </row>
    <row r="766" spans="1:6" ht="12.75" customHeight="1">
      <c r="A766" s="12"/>
      <c r="B766" s="64" t="s">
        <v>109</v>
      </c>
      <c r="C766" s="20"/>
      <c r="D766" s="13"/>
      <c r="E766" s="14"/>
      <c r="F766" s="153" t="s">
        <v>130</v>
      </c>
    </row>
    <row r="767" spans="1:6" ht="12.75" customHeight="1">
      <c r="A767" s="12"/>
      <c r="B767" s="64"/>
      <c r="C767" s="20" t="s">
        <v>19</v>
      </c>
      <c r="D767" s="117">
        <v>342</v>
      </c>
      <c r="E767" s="118">
        <v>0</v>
      </c>
      <c r="F767" s="154" t="s">
        <v>271</v>
      </c>
    </row>
    <row r="768" spans="1:6" ht="12.75" customHeight="1">
      <c r="A768" s="12"/>
      <c r="B768" s="64"/>
      <c r="C768" s="20" t="s">
        <v>21</v>
      </c>
      <c r="D768" s="117">
        <v>53</v>
      </c>
      <c r="E768" s="118">
        <v>0</v>
      </c>
      <c r="F768" s="62" t="s">
        <v>190</v>
      </c>
    </row>
    <row r="769" spans="1:6" ht="12.75" customHeight="1">
      <c r="A769" s="12"/>
      <c r="B769" s="64"/>
      <c r="C769" s="20" t="s">
        <v>22</v>
      </c>
      <c r="D769" s="117">
        <v>8</v>
      </c>
      <c r="E769" s="118">
        <v>0</v>
      </c>
      <c r="F769" s="62" t="s">
        <v>212</v>
      </c>
    </row>
    <row r="770" spans="1:6" ht="12.75" customHeight="1">
      <c r="A770" s="12"/>
      <c r="B770" s="64"/>
      <c r="C770" s="20" t="s">
        <v>23</v>
      </c>
      <c r="D770" s="117">
        <v>23520</v>
      </c>
      <c r="E770" s="118">
        <v>10815.75</v>
      </c>
      <c r="F770" s="62" t="s">
        <v>128</v>
      </c>
    </row>
    <row r="771" spans="1:6" ht="12.75" customHeight="1">
      <c r="A771" s="12"/>
      <c r="B771" s="64"/>
      <c r="C771" s="20" t="s">
        <v>24</v>
      </c>
      <c r="D771" s="117">
        <v>1380</v>
      </c>
      <c r="E771" s="118">
        <v>0</v>
      </c>
      <c r="F771" s="62" t="s">
        <v>262</v>
      </c>
    </row>
    <row r="772" spans="1:6" ht="12.75" customHeight="1">
      <c r="A772" s="12"/>
      <c r="B772" s="64"/>
      <c r="C772" s="20" t="s">
        <v>5</v>
      </c>
      <c r="D772" s="117">
        <v>6000</v>
      </c>
      <c r="E772" s="118">
        <v>1449.36</v>
      </c>
      <c r="F772" s="62" t="s">
        <v>613</v>
      </c>
    </row>
    <row r="773" spans="1:6" ht="12.75" customHeight="1">
      <c r="A773" s="12"/>
      <c r="B773" s="64"/>
      <c r="C773" s="20" t="s">
        <v>310</v>
      </c>
      <c r="D773" s="117">
        <v>4800</v>
      </c>
      <c r="E773" s="118">
        <v>1561.6</v>
      </c>
      <c r="F773" s="62" t="s">
        <v>614</v>
      </c>
    </row>
    <row r="774" spans="1:6" ht="12.75" customHeight="1">
      <c r="A774" s="15"/>
      <c r="B774" s="64"/>
      <c r="C774" s="20"/>
      <c r="D774" s="119">
        <f>SUM(D767:D773)</f>
        <v>36103</v>
      </c>
      <c r="E774" s="119">
        <f>SUM(E767:E773)</f>
        <v>13826.710000000001</v>
      </c>
      <c r="F774" s="48"/>
    </row>
    <row r="775" spans="1:6" ht="13.5" thickBot="1">
      <c r="A775" s="101"/>
      <c r="B775" s="78" t="s">
        <v>115</v>
      </c>
      <c r="C775" s="79"/>
      <c r="D775" s="144">
        <f>SUM(D774+D764+D748)</f>
        <v>188166</v>
      </c>
      <c r="E775" s="144">
        <f>SUM(E748+E774+E764)</f>
        <v>62072.94</v>
      </c>
      <c r="F775" s="145" t="s">
        <v>480</v>
      </c>
    </row>
    <row r="776" spans="1:6" ht="24" customHeight="1" thickBot="1">
      <c r="A776" s="102"/>
      <c r="B776" s="80" t="s">
        <v>116</v>
      </c>
      <c r="C776" s="81"/>
      <c r="D776" s="146">
        <f>SUM(+D775+D734+D701+D630+D587+D549+D483+D456+D311+D302+D290+D276+D239+D217+D124+D116+D85+D43+D37)</f>
        <v>48048542</v>
      </c>
      <c r="E776" s="146">
        <f>SUM(+E775+E734+E701+E630+E587+E549+E483+E456+E311+E302+E290+E276+E239+E217+E124+E116+E85+E43+E37)</f>
        <v>20794224.970000003</v>
      </c>
      <c r="F776" s="147" t="s">
        <v>481</v>
      </c>
    </row>
    <row r="785" spans="1:6" ht="12.75">
      <c r="A785" s="6"/>
      <c r="B785" s="6"/>
      <c r="C785" s="6"/>
      <c r="D785" s="7"/>
      <c r="E785" s="7"/>
      <c r="F785" s="45"/>
    </row>
    <row r="786" spans="1:6" ht="12.75">
      <c r="A786" s="6"/>
      <c r="B786" s="6"/>
      <c r="C786" s="6"/>
      <c r="D786" s="7"/>
      <c r="E786" s="7"/>
      <c r="F786" s="45"/>
    </row>
    <row r="787" spans="1:6" ht="12.75" customHeight="1">
      <c r="A787" s="6"/>
      <c r="B787" s="6"/>
      <c r="C787" s="6"/>
      <c r="D787" s="7"/>
      <c r="E787" s="7"/>
      <c r="F787" s="45"/>
    </row>
    <row r="788" spans="1:6" ht="12.75">
      <c r="A788" s="6"/>
      <c r="B788" s="6"/>
      <c r="C788" s="6"/>
      <c r="D788" s="7"/>
      <c r="E788" s="7"/>
      <c r="F788" s="45"/>
    </row>
    <row r="789" spans="1:6" ht="12.75">
      <c r="A789" s="6"/>
      <c r="B789" s="6"/>
      <c r="C789" s="6"/>
      <c r="D789" s="7"/>
      <c r="E789" s="7"/>
      <c r="F789" s="45"/>
    </row>
  </sheetData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Doskomp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Rafal</dc:creator>
  <cp:keywords/>
  <dc:description/>
  <cp:lastModifiedBy>Urząd Gminy w Lubiczu</cp:lastModifiedBy>
  <cp:lastPrinted>2009-08-20T12:21:01Z</cp:lastPrinted>
  <dcterms:created xsi:type="dcterms:W3CDTF">2003-07-14T12:29:50Z</dcterms:created>
  <dcterms:modified xsi:type="dcterms:W3CDTF">2009-08-20T12:21:30Z</dcterms:modified>
  <cp:category/>
  <cp:version/>
  <cp:contentType/>
  <cp:contentStatus/>
</cp:coreProperties>
</file>