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20" windowHeight="603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'Arkusz1'!$A$1:$N$60</definedName>
  </definedNames>
  <calcPr fullCalcOnLoad="1"/>
</workbook>
</file>

<file path=xl/sharedStrings.xml><?xml version="1.0" encoding="utf-8"?>
<sst xmlns="http://schemas.openxmlformats.org/spreadsheetml/2006/main" count="78" uniqueCount="69">
  <si>
    <t>I.Stan środków na pocz.roku</t>
  </si>
  <si>
    <t>II.Przychody</t>
  </si>
  <si>
    <t>1.wpływy z różnych opłat</t>
  </si>
  <si>
    <t>III.Wydatki</t>
  </si>
  <si>
    <t>1.wydatki na realizację zadań inwesty-</t>
  </si>
  <si>
    <t xml:space="preserve">      cyjnych służących ochronie środo-</t>
  </si>
  <si>
    <t xml:space="preserve">      wiska i gospodarki wodnej:</t>
  </si>
  <si>
    <t xml:space="preserve">        wych w Brzeźnie i Mierzynku</t>
  </si>
  <si>
    <t>2.wydatki na realizację zadań inwesty-</t>
  </si>
  <si>
    <t xml:space="preserve">      cyjnych służących edukacji ekologi-</t>
  </si>
  <si>
    <t xml:space="preserve">      cznej:</t>
  </si>
  <si>
    <t xml:space="preserve">         Szkoła" w Lubiczu Dolnym</t>
  </si>
  <si>
    <t xml:space="preserve">      a)urządzenie terenów zieleni "Zielona</t>
  </si>
  <si>
    <t xml:space="preserve">      dowiska i gospodarki wodnej:</t>
  </si>
  <si>
    <t xml:space="preserve">         ~zakup materiałów</t>
  </si>
  <si>
    <t xml:space="preserve">      gicznej:</t>
  </si>
  <si>
    <t>pozycja planu</t>
  </si>
  <si>
    <t>§</t>
  </si>
  <si>
    <t>PLAN  PRZYCHODÓW  I  WYDATKÓW</t>
  </si>
  <si>
    <t xml:space="preserve">      b)przegląd gospodarstw agroturystycznych</t>
  </si>
  <si>
    <t xml:space="preserve">      c)olimpiada wiedzy rolniczej</t>
  </si>
  <si>
    <t xml:space="preserve">      d)konkurs "Piękna zagroda"</t>
  </si>
  <si>
    <t>plan w zł</t>
  </si>
  <si>
    <t>2.wydatki bieżące służące ochronie śro-</t>
  </si>
  <si>
    <t>O690</t>
  </si>
  <si>
    <t xml:space="preserve">     a)budowa oczyszczalni przyzagrodo-</t>
  </si>
  <si>
    <t xml:space="preserve">      b)selektywna zbiórka odpadów</t>
  </si>
  <si>
    <t xml:space="preserve">      e)konkursy o tematyce ekologicznej</t>
  </si>
  <si>
    <t xml:space="preserve">        - zakup nagród konkursowych</t>
  </si>
  <si>
    <t xml:space="preserve">         - zakup nagród konkursowych</t>
  </si>
  <si>
    <t xml:space="preserve">         - zakup usług pozostałych</t>
  </si>
  <si>
    <t xml:space="preserve">         - zakup materiałów</t>
  </si>
  <si>
    <t xml:space="preserve">         - zakup usług pozost.</t>
  </si>
  <si>
    <t xml:space="preserve">         - zakup materiałów (pojemników)</t>
  </si>
  <si>
    <t xml:space="preserve">      f)szkolenia w zakresie ochrony środowiska</t>
  </si>
  <si>
    <t xml:space="preserve">        w gospodarstwach rolnych</t>
  </si>
  <si>
    <t>a)urządzenie ogrodu dendrologicznego "Zielona Szkoła" w Lubiczu Dolnym</t>
  </si>
  <si>
    <t>zwiększemia</t>
  </si>
  <si>
    <t>GMINNEGO  FUNDUSZU  OCHRONY  ŚRODOWISKA  I</t>
  </si>
  <si>
    <t>zwiększenia</t>
  </si>
  <si>
    <t>zmniejszenia</t>
  </si>
  <si>
    <t>plan po zm.</t>
  </si>
  <si>
    <t>z dn. 31.03.04</t>
  </si>
  <si>
    <t>GOSPODARKI  WODNEJ  GMINY  LUBICZ  NA  2004 ROK</t>
  </si>
  <si>
    <t xml:space="preserve">      ekologicznej</t>
  </si>
  <si>
    <r>
      <t xml:space="preserve">  </t>
    </r>
    <r>
      <rPr>
        <i/>
        <sz val="10"/>
        <rFont val="Arial CE"/>
        <family val="2"/>
      </rPr>
      <t>a) urządzenie ogrodu dendrologicznego</t>
    </r>
  </si>
  <si>
    <t xml:space="preserve">  "Zielona Szkoła" przy SP w Lubiczu Dolnym</t>
  </si>
  <si>
    <t xml:space="preserve"> </t>
  </si>
  <si>
    <t>Dział 900, rozdz. 90011</t>
  </si>
  <si>
    <t>g)zakup nagród dla szkół mających szczególne osiągnięcia w zakresie rozwijania edukacji ekologicznej</t>
  </si>
  <si>
    <t>załącznik nr 2</t>
  </si>
  <si>
    <t>z 16.04.04r.</t>
  </si>
  <si>
    <t>do uchwały Nr XVIII /262/04</t>
  </si>
  <si>
    <t xml:space="preserve">      oraz parków:</t>
  </si>
  <si>
    <t xml:space="preserve">     a) urządzenie terenów zieleni przy Zespole</t>
  </si>
  <si>
    <t xml:space="preserve">        Szkół Nr 2 w Grębocinie</t>
  </si>
  <si>
    <t>5.wydatki bieżące służące edukacji ekolo-</t>
  </si>
  <si>
    <t xml:space="preserve">6.wydatki inwestycyjne służące edukacji </t>
  </si>
  <si>
    <t>Rady Gminy Lubicz z dnia 16 kwietnia 2004r.</t>
  </si>
  <si>
    <t>z 29.04.04r.</t>
  </si>
  <si>
    <t xml:space="preserve">  3.wydatki inwestycyjne służące urządzaniu</t>
  </si>
  <si>
    <t xml:space="preserve">     terenów zieleni, zadrzewień, zakrzewień</t>
  </si>
  <si>
    <t xml:space="preserve">4.wydatki bieżące służące utrzymaniu </t>
  </si>
  <si>
    <t xml:space="preserve">      a)likwidacja gminnego wysypiska śmieci</t>
  </si>
  <si>
    <t xml:space="preserve">         w Nowej Wsi</t>
  </si>
  <si>
    <t xml:space="preserve">      terenów zieleni:</t>
  </si>
  <si>
    <t>Rady Gminy Lubicz z dnia 29.04.2004 r.</t>
  </si>
  <si>
    <t>do uchwały Nr XIX/279/04</t>
  </si>
  <si>
    <t>załącznik nr 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</si>
</sst>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0.000"/>
    <numFmt numFmtId="167" formatCode="0.0000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11"/>
      <name val="Arial CE"/>
      <family val="2"/>
    </font>
    <font>
      <i/>
      <sz val="8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3" xfId="0" applyFont="1" applyBorder="1" applyAlignment="1">
      <alignment/>
    </xf>
    <xf numFmtId="165" fontId="2" fillId="0" borderId="2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165" fontId="0" fillId="0" borderId="4" xfId="15" applyNumberFormat="1" applyBorder="1" applyAlignment="1">
      <alignment/>
    </xf>
    <xf numFmtId="165" fontId="1" fillId="0" borderId="5" xfId="15" applyNumberFormat="1" applyFont="1" applyBorder="1" applyAlignment="1">
      <alignment/>
    </xf>
    <xf numFmtId="0" fontId="0" fillId="0" borderId="0" xfId="0" applyBorder="1" applyAlignment="1">
      <alignment/>
    </xf>
    <xf numFmtId="165" fontId="1" fillId="0" borderId="6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7" xfId="15" applyNumberFormat="1" applyFont="1" applyBorder="1" applyAlignment="1">
      <alignment/>
    </xf>
    <xf numFmtId="165" fontId="0" fillId="0" borderId="8" xfId="15" applyNumberFormat="1" applyBorder="1" applyAlignment="1">
      <alignment/>
    </xf>
    <xf numFmtId="165" fontId="1" fillId="0" borderId="9" xfId="15" applyNumberFormat="1" applyFont="1" applyBorder="1" applyAlignment="1">
      <alignment/>
    </xf>
    <xf numFmtId="165" fontId="1" fillId="0" borderId="10" xfId="15" applyNumberFormat="1" applyFont="1" applyBorder="1" applyAlignment="1">
      <alignment/>
    </xf>
    <xf numFmtId="165" fontId="2" fillId="0" borderId="11" xfId="15" applyNumberFormat="1" applyFont="1" applyBorder="1" applyAlignment="1">
      <alignment/>
    </xf>
    <xf numFmtId="165" fontId="2" fillId="0" borderId="10" xfId="15" applyNumberFormat="1" applyFont="1" applyBorder="1" applyAlignment="1">
      <alignment/>
    </xf>
    <xf numFmtId="165" fontId="1" fillId="0" borderId="1" xfId="15" applyNumberFormat="1" applyFont="1" applyBorder="1" applyAlignment="1">
      <alignment/>
    </xf>
    <xf numFmtId="0" fontId="0" fillId="0" borderId="2" xfId="0" applyBorder="1" applyAlignment="1">
      <alignment/>
    </xf>
    <xf numFmtId="165" fontId="1" fillId="0" borderId="12" xfId="15" applyNumberFormat="1" applyFont="1" applyBorder="1" applyAlignment="1">
      <alignment/>
    </xf>
    <xf numFmtId="165" fontId="1" fillId="0" borderId="13" xfId="15" applyNumberFormat="1" applyFont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2" fontId="0" fillId="0" borderId="10" xfId="0" applyNumberFormat="1" applyBorder="1" applyAlignment="1">
      <alignment/>
    </xf>
    <xf numFmtId="43" fontId="1" fillId="0" borderId="10" xfId="15" applyFont="1" applyBorder="1" applyAlignment="1">
      <alignment/>
    </xf>
    <xf numFmtId="165" fontId="0" fillId="0" borderId="2" xfId="0" applyNumberFormat="1" applyBorder="1" applyAlignment="1">
      <alignment/>
    </xf>
    <xf numFmtId="165" fontId="1" fillId="0" borderId="2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1" fillId="0" borderId="14" xfId="15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165" fontId="2" fillId="0" borderId="3" xfId="0" applyNumberFormat="1" applyFont="1" applyBorder="1" applyAlignment="1">
      <alignment/>
    </xf>
    <xf numFmtId="43" fontId="2" fillId="0" borderId="8" xfId="15" applyFont="1" applyBorder="1" applyAlignment="1">
      <alignment/>
    </xf>
    <xf numFmtId="43" fontId="2" fillId="0" borderId="0" xfId="15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1" fillId="0" borderId="15" xfId="15" applyNumberFormat="1" applyFont="1" applyFill="1" applyBorder="1" applyAlignment="1">
      <alignment/>
    </xf>
    <xf numFmtId="43" fontId="2" fillId="0" borderId="13" xfId="15" applyFont="1" applyBorder="1" applyAlignment="1">
      <alignment/>
    </xf>
    <xf numFmtId="43" fontId="0" fillId="0" borderId="0" xfId="15" applyBorder="1" applyAlignment="1">
      <alignment/>
    </xf>
    <xf numFmtId="43" fontId="1" fillId="0" borderId="0" xfId="15" applyFont="1" applyBorder="1" applyAlignment="1">
      <alignment/>
    </xf>
    <xf numFmtId="43" fontId="2" fillId="0" borderId="16" xfId="15" applyFont="1" applyBorder="1" applyAlignment="1">
      <alignment/>
    </xf>
    <xf numFmtId="165" fontId="1" fillId="0" borderId="17" xfId="15" applyNumberFormat="1" applyFont="1" applyBorder="1" applyAlignment="1">
      <alignment/>
    </xf>
    <xf numFmtId="165" fontId="0" fillId="0" borderId="12" xfId="15" applyNumberFormat="1" applyBorder="1" applyAlignment="1">
      <alignment/>
    </xf>
    <xf numFmtId="165" fontId="1" fillId="0" borderId="18" xfId="15" applyNumberFormat="1" applyFont="1" applyBorder="1" applyAlignment="1">
      <alignment/>
    </xf>
    <xf numFmtId="165" fontId="0" fillId="0" borderId="19" xfId="15" applyNumberFormat="1" applyBorder="1" applyAlignment="1">
      <alignment/>
    </xf>
    <xf numFmtId="165" fontId="1" fillId="0" borderId="19" xfId="15" applyNumberFormat="1" applyFont="1" applyBorder="1" applyAlignment="1">
      <alignment/>
    </xf>
    <xf numFmtId="165" fontId="2" fillId="0" borderId="20" xfId="15" applyNumberFormat="1" applyFont="1" applyBorder="1" applyAlignment="1">
      <alignment/>
    </xf>
    <xf numFmtId="165" fontId="2" fillId="0" borderId="19" xfId="15" applyNumberFormat="1" applyFont="1" applyBorder="1" applyAlignment="1">
      <alignment/>
    </xf>
    <xf numFmtId="0" fontId="1" fillId="0" borderId="5" xfId="0" applyFont="1" applyBorder="1" applyAlignment="1">
      <alignment horizontal="right"/>
    </xf>
    <xf numFmtId="165" fontId="1" fillId="0" borderId="14" xfId="15" applyNumberFormat="1" applyFont="1" applyFill="1" applyBorder="1" applyAlignment="1">
      <alignment/>
    </xf>
    <xf numFmtId="165" fontId="1" fillId="0" borderId="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6" xfId="0" applyFont="1" applyBorder="1" applyAlignment="1">
      <alignment/>
    </xf>
    <xf numFmtId="165" fontId="1" fillId="0" borderId="23" xfId="15" applyNumberFormat="1" applyFont="1" applyBorder="1" applyAlignment="1">
      <alignment/>
    </xf>
    <xf numFmtId="43" fontId="1" fillId="0" borderId="24" xfId="15" applyFont="1" applyBorder="1" applyAlignment="1">
      <alignment/>
    </xf>
    <xf numFmtId="43" fontId="1" fillId="0" borderId="7" xfId="15" applyFont="1" applyBorder="1" applyAlignment="1">
      <alignment/>
    </xf>
    <xf numFmtId="165" fontId="1" fillId="0" borderId="5" xfId="0" applyNumberFormat="1" applyFont="1" applyBorder="1" applyAlignment="1">
      <alignment/>
    </xf>
    <xf numFmtId="0" fontId="2" fillId="0" borderId="25" xfId="0" applyFont="1" applyBorder="1" applyAlignment="1">
      <alignment/>
    </xf>
    <xf numFmtId="165" fontId="5" fillId="0" borderId="2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16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165" fontId="0" fillId="0" borderId="10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2" fillId="0" borderId="11" xfId="0" applyNumberFormat="1" applyFont="1" applyBorder="1" applyAlignment="1">
      <alignment/>
    </xf>
    <xf numFmtId="165" fontId="1" fillId="0" borderId="26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" xfId="0" applyFont="1" applyBorder="1" applyAlignment="1">
      <alignment horizontal="right"/>
    </xf>
    <xf numFmtId="165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14" xfId="0" applyFont="1" applyBorder="1" applyAlignment="1">
      <alignment/>
    </xf>
    <xf numFmtId="165" fontId="1" fillId="0" borderId="4" xfId="0" applyNumberFormat="1" applyFont="1" applyBorder="1" applyAlignment="1">
      <alignment/>
    </xf>
    <xf numFmtId="0" fontId="1" fillId="0" borderId="23" xfId="0" applyFont="1" applyBorder="1" applyAlignment="1">
      <alignment/>
    </xf>
    <xf numFmtId="165" fontId="1" fillId="0" borderId="6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4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/>
    </xf>
    <xf numFmtId="0" fontId="1" fillId="2" borderId="17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/>
    </xf>
    <xf numFmtId="0" fontId="3" fillId="0" borderId="2" xfId="0" applyFont="1" applyFill="1" applyBorder="1" applyAlignment="1">
      <alignment/>
    </xf>
    <xf numFmtId="0" fontId="2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2" fillId="0" borderId="3" xfId="0" applyFont="1" applyFill="1" applyBorder="1" applyAlignment="1">
      <alignment horizontal="left" wrapText="1" indent="2"/>
    </xf>
    <xf numFmtId="0" fontId="0" fillId="0" borderId="2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165" fontId="1" fillId="0" borderId="0" xfId="15" applyNumberFormat="1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8" xfId="0" applyFont="1" applyBorder="1" applyAlignment="1">
      <alignment horizontal="left" indent="1"/>
    </xf>
    <xf numFmtId="165" fontId="1" fillId="0" borderId="17" xfId="0" applyNumberFormat="1" applyFont="1" applyBorder="1" applyAlignment="1">
      <alignment/>
    </xf>
    <xf numFmtId="165" fontId="1" fillId="0" borderId="19" xfId="0" applyNumberFormat="1" applyFont="1" applyBorder="1" applyAlignment="1">
      <alignment/>
    </xf>
    <xf numFmtId="165" fontId="1" fillId="0" borderId="18" xfId="0" applyNumberFormat="1" applyFont="1" applyBorder="1" applyAlignment="1">
      <alignment/>
    </xf>
    <xf numFmtId="165" fontId="0" fillId="0" borderId="19" xfId="0" applyNumberFormat="1" applyFont="1" applyBorder="1" applyAlignment="1">
      <alignment/>
    </xf>
    <xf numFmtId="165" fontId="1" fillId="0" borderId="15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0" fillId="0" borderId="7" xfId="15" applyNumberFormat="1" applyBorder="1" applyAlignment="1">
      <alignment/>
    </xf>
    <xf numFmtId="165" fontId="0" fillId="0" borderId="5" xfId="15" applyNumberFormat="1" applyBorder="1" applyAlignment="1">
      <alignment/>
    </xf>
    <xf numFmtId="165" fontId="0" fillId="0" borderId="10" xfId="15" applyNumberFormat="1" applyBorder="1" applyAlignment="1">
      <alignment/>
    </xf>
    <xf numFmtId="165" fontId="0" fillId="0" borderId="2" xfId="15" applyNumberFormat="1" applyBorder="1" applyAlignment="1">
      <alignment/>
    </xf>
    <xf numFmtId="165" fontId="0" fillId="0" borderId="11" xfId="15" applyNumberFormat="1" applyBorder="1" applyAlignment="1">
      <alignment/>
    </xf>
    <xf numFmtId="165" fontId="0" fillId="0" borderId="3" xfId="15" applyNumberForma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6" fillId="2" borderId="8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 indent="2"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40.00390625" style="0" customWidth="1"/>
    <col min="2" max="2" width="10.875" style="0" customWidth="1"/>
    <col min="3" max="3" width="12.25390625" style="0" hidden="1" customWidth="1"/>
    <col min="4" max="4" width="12.625" style="0" hidden="1" customWidth="1"/>
    <col min="5" max="5" width="14.00390625" style="0" hidden="1" customWidth="1"/>
    <col min="6" max="6" width="13.25390625" style="0" hidden="1" customWidth="1"/>
    <col min="7" max="7" width="13.125" style="0" hidden="1" customWidth="1"/>
    <col min="8" max="8" width="13.75390625" style="0" hidden="1" customWidth="1"/>
    <col min="9" max="9" width="11.25390625" style="0" hidden="1" customWidth="1"/>
    <col min="10" max="10" width="12.00390625" style="0" hidden="1" customWidth="1"/>
    <col min="11" max="11" width="11.875" style="0" customWidth="1"/>
    <col min="12" max="12" width="12.00390625" style="0" customWidth="1"/>
    <col min="13" max="13" width="11.75390625" style="0" customWidth="1"/>
    <col min="14" max="14" width="13.00390625" style="0" customWidth="1"/>
  </cols>
  <sheetData>
    <row r="1" spans="1:14" ht="12.75">
      <c r="A1" s="140" t="s">
        <v>18</v>
      </c>
      <c r="B1" s="140"/>
      <c r="I1" s="84" t="s">
        <v>50</v>
      </c>
      <c r="J1" s="114"/>
      <c r="K1" s="8"/>
      <c r="L1" s="53" t="s">
        <v>68</v>
      </c>
      <c r="M1" s="132"/>
      <c r="N1" s="133"/>
    </row>
    <row r="2" spans="1:14" ht="12.75">
      <c r="A2" s="140" t="s">
        <v>38</v>
      </c>
      <c r="B2" s="140"/>
      <c r="I2" s="85" t="s">
        <v>52</v>
      </c>
      <c r="J2" s="87"/>
      <c r="K2" s="8"/>
      <c r="L2" s="60" t="s">
        <v>67</v>
      </c>
      <c r="M2" s="72"/>
      <c r="N2" s="134"/>
    </row>
    <row r="3" spans="1:14" ht="12.75">
      <c r="A3" s="140" t="s">
        <v>43</v>
      </c>
      <c r="B3" s="140"/>
      <c r="I3" s="86" t="s">
        <v>58</v>
      </c>
      <c r="J3" s="115"/>
      <c r="K3" s="8"/>
      <c r="L3" s="54" t="s">
        <v>66</v>
      </c>
      <c r="M3" s="55"/>
      <c r="N3" s="135"/>
    </row>
    <row r="4" spans="1:11" ht="12.75">
      <c r="A4" s="141" t="s">
        <v>48</v>
      </c>
      <c r="B4" s="142"/>
      <c r="I4" s="87"/>
      <c r="J4" s="87"/>
      <c r="K4" s="8"/>
    </row>
    <row r="5" spans="1:10" ht="13.5" thickBot="1">
      <c r="A5" s="141"/>
      <c r="B5" s="142"/>
      <c r="I5" s="87"/>
      <c r="J5" s="87"/>
    </row>
    <row r="6" spans="1:14" ht="12.75">
      <c r="A6" s="21" t="s">
        <v>16</v>
      </c>
      <c r="B6" s="21" t="s">
        <v>17</v>
      </c>
      <c r="C6" s="88" t="s">
        <v>22</v>
      </c>
      <c r="D6" s="22" t="s">
        <v>37</v>
      </c>
      <c r="E6" s="21" t="s">
        <v>22</v>
      </c>
      <c r="F6" s="22" t="s">
        <v>39</v>
      </c>
      <c r="G6" s="22" t="s">
        <v>40</v>
      </c>
      <c r="H6" s="89" t="s">
        <v>41</v>
      </c>
      <c r="I6" s="89" t="s">
        <v>39</v>
      </c>
      <c r="J6" s="90" t="s">
        <v>40</v>
      </c>
      <c r="K6" s="89" t="s">
        <v>41</v>
      </c>
      <c r="L6" s="22"/>
      <c r="M6" s="21"/>
      <c r="N6" s="137" t="s">
        <v>41</v>
      </c>
    </row>
    <row r="7" spans="1:14" ht="13.5" thickBot="1">
      <c r="A7" s="23"/>
      <c r="B7" s="23"/>
      <c r="C7" s="24"/>
      <c r="D7" s="24"/>
      <c r="E7" s="23"/>
      <c r="F7" s="25"/>
      <c r="G7" s="25"/>
      <c r="H7" s="91" t="s">
        <v>42</v>
      </c>
      <c r="I7" s="92"/>
      <c r="J7" s="93"/>
      <c r="K7" s="91" t="s">
        <v>51</v>
      </c>
      <c r="L7" s="136" t="s">
        <v>39</v>
      </c>
      <c r="M7" s="91" t="s">
        <v>40</v>
      </c>
      <c r="N7" s="138" t="s">
        <v>59</v>
      </c>
    </row>
    <row r="8" spans="1:14" ht="13.5" thickBot="1">
      <c r="A8" s="1" t="s">
        <v>0</v>
      </c>
      <c r="B8" s="74"/>
      <c r="C8" s="19">
        <v>242960</v>
      </c>
      <c r="D8" s="20">
        <v>308</v>
      </c>
      <c r="E8" s="17">
        <v>243268</v>
      </c>
      <c r="F8" s="38">
        <v>2209</v>
      </c>
      <c r="G8" s="51">
        <v>0</v>
      </c>
      <c r="H8" s="52">
        <f>E8+F8-G8</f>
        <v>245477</v>
      </c>
      <c r="I8" s="1"/>
      <c r="J8" s="78"/>
      <c r="K8" s="79">
        <f>H8+I8-J8</f>
        <v>245477</v>
      </c>
      <c r="L8" s="125"/>
      <c r="M8" s="125"/>
      <c r="N8" s="52">
        <f>K8+L8-M8</f>
        <v>245477</v>
      </c>
    </row>
    <row r="9" spans="1:14" ht="12.75">
      <c r="A9" s="73" t="s">
        <v>1</v>
      </c>
      <c r="B9" s="50"/>
      <c r="C9" s="43">
        <v>230000</v>
      </c>
      <c r="D9" s="11">
        <v>0</v>
      </c>
      <c r="E9" s="7">
        <v>230000</v>
      </c>
      <c r="F9" s="57">
        <v>0</v>
      </c>
      <c r="G9" s="58">
        <v>0</v>
      </c>
      <c r="H9" s="59">
        <f>H10</f>
        <v>230000</v>
      </c>
      <c r="I9" s="2"/>
      <c r="J9" s="73"/>
      <c r="K9" s="29">
        <f aca="true" t="shared" si="0" ref="K9:K59">H9+I9-J9</f>
        <v>230000</v>
      </c>
      <c r="L9" s="126"/>
      <c r="M9" s="127"/>
      <c r="N9" s="118">
        <f>K9+L9-M9</f>
        <v>230000</v>
      </c>
    </row>
    <row r="10" spans="1:14" ht="13.5" thickBot="1">
      <c r="A10" s="117" t="s">
        <v>2</v>
      </c>
      <c r="B10" s="65" t="s">
        <v>24</v>
      </c>
      <c r="C10" s="44">
        <v>230000</v>
      </c>
      <c r="D10" s="12">
        <v>0</v>
      </c>
      <c r="E10" s="6">
        <v>230000</v>
      </c>
      <c r="F10" s="39">
        <v>0</v>
      </c>
      <c r="G10" s="35">
        <v>0</v>
      </c>
      <c r="H10" s="75">
        <f>E10+F10-G10</f>
        <v>230000</v>
      </c>
      <c r="I10" s="76"/>
      <c r="J10" s="77"/>
      <c r="K10" s="75">
        <f t="shared" si="0"/>
        <v>230000</v>
      </c>
      <c r="L10" s="12"/>
      <c r="M10" s="6"/>
      <c r="N10" s="124">
        <f>K10+L10-M10</f>
        <v>230000</v>
      </c>
    </row>
    <row r="11" spans="1:14" ht="12.75">
      <c r="A11" s="103" t="s">
        <v>3</v>
      </c>
      <c r="B11" s="95"/>
      <c r="C11" s="45">
        <v>422960</v>
      </c>
      <c r="D11" s="13">
        <v>308</v>
      </c>
      <c r="E11" s="9">
        <v>423268</v>
      </c>
      <c r="F11" s="56">
        <f>F14+F23+F36+F40+F57</f>
        <v>201239</v>
      </c>
      <c r="G11" s="9">
        <f>G14+G23+G36+G40+G57</f>
        <v>201239</v>
      </c>
      <c r="H11" s="13">
        <f>H14+H23+H36+H40+H57</f>
        <v>423268</v>
      </c>
      <c r="I11" s="9">
        <v>8000</v>
      </c>
      <c r="J11" s="80"/>
      <c r="K11" s="81">
        <f t="shared" si="0"/>
        <v>431268</v>
      </c>
      <c r="L11" s="13">
        <v>44209</v>
      </c>
      <c r="M11" s="9"/>
      <c r="N11" s="120">
        <f>K11+L11-M11</f>
        <v>475477</v>
      </c>
    </row>
    <row r="12" spans="1:14" ht="14.25">
      <c r="A12" s="111" t="s">
        <v>4</v>
      </c>
      <c r="B12" s="96"/>
      <c r="C12" s="46"/>
      <c r="D12" s="8"/>
      <c r="E12" s="18"/>
      <c r="F12" s="40"/>
      <c r="G12" s="26"/>
      <c r="H12" s="66"/>
      <c r="I12" s="18"/>
      <c r="J12" s="8"/>
      <c r="K12" s="28"/>
      <c r="L12" s="128"/>
      <c r="M12" s="129"/>
      <c r="N12" s="119"/>
    </row>
    <row r="13" spans="1:14" ht="14.25">
      <c r="A13" s="116" t="s">
        <v>5</v>
      </c>
      <c r="B13" s="96"/>
      <c r="C13" s="46"/>
      <c r="D13" s="8"/>
      <c r="E13" s="18"/>
      <c r="F13" s="40"/>
      <c r="G13" s="26"/>
      <c r="H13" s="66"/>
      <c r="I13" s="18"/>
      <c r="J13" s="8"/>
      <c r="K13" s="28"/>
      <c r="L13" s="128"/>
      <c r="M13" s="129"/>
      <c r="N13" s="119"/>
    </row>
    <row r="14" spans="1:14" ht="14.25">
      <c r="A14" s="116" t="s">
        <v>6</v>
      </c>
      <c r="B14" s="96"/>
      <c r="C14" s="47">
        <v>36721</v>
      </c>
      <c r="D14" s="14">
        <v>0</v>
      </c>
      <c r="E14" s="10">
        <v>36721</v>
      </c>
      <c r="F14" s="41">
        <f>F16</f>
        <v>0</v>
      </c>
      <c r="G14" s="27">
        <f>G16</f>
        <v>0</v>
      </c>
      <c r="H14" s="67">
        <f>H16</f>
        <v>36721</v>
      </c>
      <c r="I14" s="2"/>
      <c r="J14" s="62"/>
      <c r="K14" s="29">
        <f t="shared" si="0"/>
        <v>36721</v>
      </c>
      <c r="L14" s="128"/>
      <c r="M14" s="129"/>
      <c r="N14" s="119">
        <f>K14+L14-M14</f>
        <v>36721</v>
      </c>
    </row>
    <row r="15" spans="1:14" ht="12.75">
      <c r="A15" s="105" t="s">
        <v>25</v>
      </c>
      <c r="B15" s="97"/>
      <c r="C15" s="46"/>
      <c r="D15" s="8"/>
      <c r="E15" s="18"/>
      <c r="F15" s="40"/>
      <c r="G15" s="26"/>
      <c r="H15" s="66"/>
      <c r="I15" s="18"/>
      <c r="J15" s="8"/>
      <c r="K15" s="28"/>
      <c r="L15" s="128"/>
      <c r="M15" s="129"/>
      <c r="N15" s="119"/>
    </row>
    <row r="16" spans="1:14" ht="12.75">
      <c r="A16" s="3" t="s">
        <v>7</v>
      </c>
      <c r="B16" s="99">
        <v>6110</v>
      </c>
      <c r="C16" s="48">
        <v>36721</v>
      </c>
      <c r="D16" s="15">
        <v>0</v>
      </c>
      <c r="E16" s="5">
        <v>36721</v>
      </c>
      <c r="F16" s="42"/>
      <c r="G16" s="33"/>
      <c r="H16" s="69">
        <f aca="true" t="shared" si="1" ref="H16:H21">E16+F16-G16</f>
        <v>36721</v>
      </c>
      <c r="I16" s="3"/>
      <c r="J16" s="55"/>
      <c r="K16" s="34">
        <f t="shared" si="0"/>
        <v>36721</v>
      </c>
      <c r="L16" s="130"/>
      <c r="M16" s="131"/>
      <c r="N16" s="123">
        <f aca="true" t="shared" si="2" ref="N16:N21">K16+L16-M16</f>
        <v>36721</v>
      </c>
    </row>
    <row r="17" spans="1:14" ht="14.25" hidden="1">
      <c r="A17" s="104" t="s">
        <v>8</v>
      </c>
      <c r="B17" s="96"/>
      <c r="C17" s="46"/>
      <c r="D17" s="8"/>
      <c r="E17" s="18"/>
      <c r="F17" s="40"/>
      <c r="G17" s="26"/>
      <c r="H17" s="66">
        <f t="shared" si="1"/>
        <v>0</v>
      </c>
      <c r="I17" s="18"/>
      <c r="J17" s="8"/>
      <c r="K17" s="28">
        <f t="shared" si="0"/>
        <v>0</v>
      </c>
      <c r="L17" s="128"/>
      <c r="M17" s="129"/>
      <c r="N17" s="119">
        <f t="shared" si="2"/>
        <v>0</v>
      </c>
    </row>
    <row r="18" spans="1:14" ht="14.25" hidden="1">
      <c r="A18" s="106" t="s">
        <v>9</v>
      </c>
      <c r="B18" s="96"/>
      <c r="C18" s="46"/>
      <c r="D18" s="8"/>
      <c r="E18" s="18"/>
      <c r="F18" s="40"/>
      <c r="G18" s="26"/>
      <c r="H18" s="66">
        <f t="shared" si="1"/>
        <v>0</v>
      </c>
      <c r="I18" s="18"/>
      <c r="J18" s="8"/>
      <c r="K18" s="28">
        <f t="shared" si="0"/>
        <v>0</v>
      </c>
      <c r="L18" s="128"/>
      <c r="M18" s="129"/>
      <c r="N18" s="119">
        <f t="shared" si="2"/>
        <v>0</v>
      </c>
    </row>
    <row r="19" spans="1:14" ht="14.25" hidden="1">
      <c r="A19" s="106" t="s">
        <v>10</v>
      </c>
      <c r="B19" s="96">
        <v>6110</v>
      </c>
      <c r="C19" s="46">
        <v>0</v>
      </c>
      <c r="D19" s="8"/>
      <c r="E19" s="18"/>
      <c r="F19" s="40"/>
      <c r="G19" s="26"/>
      <c r="H19" s="66">
        <f t="shared" si="1"/>
        <v>0</v>
      </c>
      <c r="I19" s="18"/>
      <c r="J19" s="8"/>
      <c r="K19" s="28">
        <f t="shared" si="0"/>
        <v>0</v>
      </c>
      <c r="L19" s="128"/>
      <c r="M19" s="129"/>
      <c r="N19" s="119">
        <f t="shared" si="2"/>
        <v>0</v>
      </c>
    </row>
    <row r="20" spans="1:14" ht="12.75" hidden="1">
      <c r="A20" s="107" t="s">
        <v>12</v>
      </c>
      <c r="B20" s="97"/>
      <c r="C20" s="46"/>
      <c r="D20" s="8"/>
      <c r="E20" s="18"/>
      <c r="F20" s="40"/>
      <c r="G20" s="26"/>
      <c r="H20" s="66">
        <f t="shared" si="1"/>
        <v>0</v>
      </c>
      <c r="I20" s="18"/>
      <c r="J20" s="8"/>
      <c r="K20" s="28">
        <f t="shared" si="0"/>
        <v>0</v>
      </c>
      <c r="L20" s="128"/>
      <c r="M20" s="129"/>
      <c r="N20" s="119">
        <f t="shared" si="2"/>
        <v>0</v>
      </c>
    </row>
    <row r="21" spans="1:14" ht="12.75" hidden="1">
      <c r="A21" s="108" t="s">
        <v>11</v>
      </c>
      <c r="B21" s="98"/>
      <c r="C21" s="48">
        <v>0</v>
      </c>
      <c r="D21" s="8"/>
      <c r="E21" s="18"/>
      <c r="F21" s="40"/>
      <c r="G21" s="26"/>
      <c r="H21" s="66">
        <f t="shared" si="1"/>
        <v>0</v>
      </c>
      <c r="I21" s="18"/>
      <c r="J21" s="8"/>
      <c r="K21" s="28">
        <f t="shared" si="0"/>
        <v>0</v>
      </c>
      <c r="L21" s="128"/>
      <c r="M21" s="129"/>
      <c r="N21" s="119">
        <f t="shared" si="2"/>
        <v>0</v>
      </c>
    </row>
    <row r="22" spans="1:14" ht="14.25">
      <c r="A22" s="111" t="s">
        <v>23</v>
      </c>
      <c r="B22" s="96"/>
      <c r="C22" s="46"/>
      <c r="D22" s="8"/>
      <c r="E22" s="18"/>
      <c r="F22" s="40"/>
      <c r="G22" s="26"/>
      <c r="H22" s="66"/>
      <c r="I22" s="18"/>
      <c r="J22" s="8"/>
      <c r="K22" s="28"/>
      <c r="L22" s="128"/>
      <c r="M22" s="129"/>
      <c r="N22" s="119"/>
    </row>
    <row r="23" spans="1:14" ht="14.25">
      <c r="A23" s="109" t="s">
        <v>13</v>
      </c>
      <c r="B23" s="96"/>
      <c r="C23" s="47">
        <v>115000</v>
      </c>
      <c r="D23" s="14">
        <v>0</v>
      </c>
      <c r="E23" s="10">
        <v>115000</v>
      </c>
      <c r="F23" s="41">
        <f>F27+F29</f>
        <v>0</v>
      </c>
      <c r="G23" s="27">
        <f>G27+G29</f>
        <v>0</v>
      </c>
      <c r="H23" s="67">
        <f>H27+H29</f>
        <v>115000</v>
      </c>
      <c r="I23" s="2"/>
      <c r="J23" s="62"/>
      <c r="K23" s="29">
        <f t="shared" si="0"/>
        <v>115000</v>
      </c>
      <c r="L23" s="14"/>
      <c r="M23" s="10"/>
      <c r="N23" s="119">
        <f>K23+L23-M23</f>
        <v>115000</v>
      </c>
    </row>
    <row r="24" spans="1:14" ht="12.75">
      <c r="A24" s="107" t="s">
        <v>63</v>
      </c>
      <c r="B24" s="97"/>
      <c r="C24" s="46"/>
      <c r="D24" s="8"/>
      <c r="E24" s="18"/>
      <c r="F24" s="40"/>
      <c r="G24" s="26"/>
      <c r="H24" s="66"/>
      <c r="I24" s="71"/>
      <c r="J24" s="72"/>
      <c r="K24" s="30"/>
      <c r="L24" s="128"/>
      <c r="M24" s="129"/>
      <c r="N24" s="119"/>
    </row>
    <row r="25" spans="1:14" ht="12.75">
      <c r="A25" s="107" t="s">
        <v>64</v>
      </c>
      <c r="B25" s="97"/>
      <c r="C25" s="46"/>
      <c r="D25" s="8"/>
      <c r="E25" s="18"/>
      <c r="F25" s="40"/>
      <c r="G25" s="26"/>
      <c r="H25" s="66"/>
      <c r="I25" s="71"/>
      <c r="J25" s="72"/>
      <c r="K25" s="30"/>
      <c r="L25" s="128"/>
      <c r="M25" s="129"/>
      <c r="N25" s="119"/>
    </row>
    <row r="26" spans="1:14" ht="12.75" hidden="1">
      <c r="A26" s="107" t="s">
        <v>14</v>
      </c>
      <c r="B26" s="97">
        <v>4210</v>
      </c>
      <c r="C26" s="49">
        <v>0</v>
      </c>
      <c r="D26" s="8"/>
      <c r="E26" s="18"/>
      <c r="F26" s="40"/>
      <c r="G26" s="26"/>
      <c r="H26" s="66">
        <f>E26+F26-G26</f>
        <v>0</v>
      </c>
      <c r="I26" s="71"/>
      <c r="J26" s="72"/>
      <c r="K26" s="30">
        <f t="shared" si="0"/>
        <v>0</v>
      </c>
      <c r="L26" s="128"/>
      <c r="M26" s="129"/>
      <c r="N26" s="119">
        <f aca="true" t="shared" si="3" ref="N26:N60">K26+L26-M26</f>
        <v>0</v>
      </c>
    </row>
    <row r="27" spans="1:14" ht="12.75">
      <c r="A27" s="107" t="s">
        <v>30</v>
      </c>
      <c r="B27" s="94">
        <v>4300</v>
      </c>
      <c r="C27" s="49">
        <v>100000</v>
      </c>
      <c r="D27" s="16">
        <v>0</v>
      </c>
      <c r="E27" s="4">
        <v>100000</v>
      </c>
      <c r="F27" s="36"/>
      <c r="G27" s="32"/>
      <c r="H27" s="68">
        <f>E27+F27-G27</f>
        <v>100000</v>
      </c>
      <c r="I27" s="71"/>
      <c r="J27" s="72"/>
      <c r="K27" s="30">
        <f t="shared" si="0"/>
        <v>100000</v>
      </c>
      <c r="L27" s="128"/>
      <c r="M27" s="129"/>
      <c r="N27" s="121">
        <f t="shared" si="3"/>
        <v>100000</v>
      </c>
    </row>
    <row r="28" spans="1:14" ht="12.75">
      <c r="A28" s="107" t="s">
        <v>26</v>
      </c>
      <c r="B28" s="94"/>
      <c r="C28" s="49"/>
      <c r="D28" s="8"/>
      <c r="E28" s="18"/>
      <c r="F28" s="36"/>
      <c r="G28" s="32"/>
      <c r="H28" s="68"/>
      <c r="I28" s="71"/>
      <c r="J28" s="72"/>
      <c r="K28" s="30"/>
      <c r="L28" s="128"/>
      <c r="M28" s="129"/>
      <c r="N28" s="121"/>
    </row>
    <row r="29" spans="1:14" ht="12.75">
      <c r="A29" s="108" t="s">
        <v>33</v>
      </c>
      <c r="B29" s="99">
        <v>4210</v>
      </c>
      <c r="C29" s="48">
        <v>15000</v>
      </c>
      <c r="D29" s="15">
        <v>0</v>
      </c>
      <c r="E29" s="5">
        <v>15000</v>
      </c>
      <c r="F29" s="42"/>
      <c r="G29" s="33"/>
      <c r="H29" s="69">
        <f>E29+F29-G29</f>
        <v>15000</v>
      </c>
      <c r="I29" s="3"/>
      <c r="J29" s="55"/>
      <c r="K29" s="34">
        <f t="shared" si="0"/>
        <v>15000</v>
      </c>
      <c r="L29" s="130"/>
      <c r="M29" s="131"/>
      <c r="N29" s="123">
        <f t="shared" si="3"/>
        <v>15000</v>
      </c>
    </row>
    <row r="30" spans="1:14" ht="12.75">
      <c r="A30" s="109" t="s">
        <v>60</v>
      </c>
      <c r="B30" s="94"/>
      <c r="C30" s="49"/>
      <c r="D30" s="37"/>
      <c r="E30" s="4"/>
      <c r="F30" s="36"/>
      <c r="G30" s="32"/>
      <c r="H30" s="68"/>
      <c r="I30" s="71"/>
      <c r="J30" s="72"/>
      <c r="K30" s="30"/>
      <c r="L30" s="128"/>
      <c r="M30" s="129"/>
      <c r="N30" s="119"/>
    </row>
    <row r="31" spans="1:14" ht="12.75">
      <c r="A31" s="109" t="s">
        <v>61</v>
      </c>
      <c r="B31" s="94"/>
      <c r="C31" s="49"/>
      <c r="D31" s="37"/>
      <c r="E31" s="4"/>
      <c r="F31" s="36"/>
      <c r="G31" s="32"/>
      <c r="H31" s="68"/>
      <c r="I31" s="71"/>
      <c r="J31" s="72"/>
      <c r="K31" s="30"/>
      <c r="L31" s="128"/>
      <c r="M31" s="129"/>
      <c r="N31" s="119"/>
    </row>
    <row r="32" spans="1:14" ht="12.75">
      <c r="A32" s="109" t="s">
        <v>53</v>
      </c>
      <c r="B32" s="94"/>
      <c r="C32" s="49"/>
      <c r="D32" s="37"/>
      <c r="E32" s="4"/>
      <c r="F32" s="36"/>
      <c r="G32" s="32"/>
      <c r="H32" s="67"/>
      <c r="I32" s="10"/>
      <c r="J32" s="113"/>
      <c r="K32" s="10">
        <f>H32+I32-J32</f>
        <v>0</v>
      </c>
      <c r="L32" s="14">
        <v>44209</v>
      </c>
      <c r="M32" s="10"/>
      <c r="N32" s="119">
        <f t="shared" si="3"/>
        <v>44209</v>
      </c>
    </row>
    <row r="33" spans="1:14" ht="12.75">
      <c r="A33" s="107" t="s">
        <v>54</v>
      </c>
      <c r="B33" s="94"/>
      <c r="C33" s="49"/>
      <c r="D33" s="37"/>
      <c r="E33" s="4"/>
      <c r="F33" s="36"/>
      <c r="G33" s="32"/>
      <c r="H33" s="68"/>
      <c r="I33" s="71"/>
      <c r="J33" s="72"/>
      <c r="K33" s="30"/>
      <c r="L33" s="128"/>
      <c r="M33" s="129"/>
      <c r="N33" s="119"/>
    </row>
    <row r="34" spans="1:14" ht="12.75">
      <c r="A34" s="108" t="s">
        <v>55</v>
      </c>
      <c r="B34" s="99">
        <v>6110</v>
      </c>
      <c r="C34" s="48"/>
      <c r="D34" s="64"/>
      <c r="E34" s="5"/>
      <c r="F34" s="42"/>
      <c r="G34" s="33"/>
      <c r="H34" s="15"/>
      <c r="I34" s="5"/>
      <c r="J34" s="64"/>
      <c r="K34" s="5">
        <v>0</v>
      </c>
      <c r="L34" s="130">
        <v>44209</v>
      </c>
      <c r="M34" s="131"/>
      <c r="N34" s="123">
        <f t="shared" si="3"/>
        <v>44209</v>
      </c>
    </row>
    <row r="35" spans="1:14" ht="14.25">
      <c r="A35" s="111" t="s">
        <v>62</v>
      </c>
      <c r="B35" s="100"/>
      <c r="C35" s="46"/>
      <c r="D35" s="8"/>
      <c r="E35" s="18"/>
      <c r="F35" s="40"/>
      <c r="G35" s="26"/>
      <c r="H35" s="66"/>
      <c r="I35" s="18"/>
      <c r="J35" s="8"/>
      <c r="K35" s="28"/>
      <c r="L35" s="128"/>
      <c r="M35" s="129"/>
      <c r="N35" s="119"/>
    </row>
    <row r="36" spans="1:14" ht="14.25">
      <c r="A36" s="109" t="s">
        <v>65</v>
      </c>
      <c r="B36" s="100"/>
      <c r="C36" s="47">
        <v>30000</v>
      </c>
      <c r="D36" s="14">
        <v>308</v>
      </c>
      <c r="E36" s="10">
        <v>30308</v>
      </c>
      <c r="F36" s="41">
        <f>F37+F38</f>
        <v>0</v>
      </c>
      <c r="G36" s="27">
        <f>G37+G38</f>
        <v>0</v>
      </c>
      <c r="H36" s="67">
        <f>H37+H38</f>
        <v>30308</v>
      </c>
      <c r="I36" s="2"/>
      <c r="J36" s="62"/>
      <c r="K36" s="29">
        <f t="shared" si="0"/>
        <v>30308</v>
      </c>
      <c r="L36" s="14"/>
      <c r="M36" s="10"/>
      <c r="N36" s="119">
        <f t="shared" si="3"/>
        <v>30308</v>
      </c>
    </row>
    <row r="37" spans="1:14" ht="12.75">
      <c r="A37" s="107" t="s">
        <v>31</v>
      </c>
      <c r="B37" s="94">
        <v>4210</v>
      </c>
      <c r="C37" s="49">
        <v>20000</v>
      </c>
      <c r="D37" s="16">
        <v>308</v>
      </c>
      <c r="E37" s="4">
        <v>20308</v>
      </c>
      <c r="F37" s="36"/>
      <c r="G37" s="32"/>
      <c r="H37" s="68">
        <f>E37+F37-G37</f>
        <v>20308</v>
      </c>
      <c r="I37" s="71"/>
      <c r="J37" s="72"/>
      <c r="K37" s="30">
        <f t="shared" si="0"/>
        <v>20308</v>
      </c>
      <c r="L37" s="128"/>
      <c r="M37" s="129"/>
      <c r="N37" s="121">
        <f t="shared" si="3"/>
        <v>20308</v>
      </c>
    </row>
    <row r="38" spans="1:14" ht="12.75">
      <c r="A38" s="108" t="s">
        <v>32</v>
      </c>
      <c r="B38" s="99">
        <v>4300</v>
      </c>
      <c r="C38" s="48">
        <v>10000</v>
      </c>
      <c r="D38" s="15">
        <v>0</v>
      </c>
      <c r="E38" s="5">
        <v>10000</v>
      </c>
      <c r="F38" s="42"/>
      <c r="G38" s="33"/>
      <c r="H38" s="69">
        <f>E38+F38-G38</f>
        <v>10000</v>
      </c>
      <c r="I38" s="3"/>
      <c r="J38" s="55"/>
      <c r="K38" s="34">
        <f t="shared" si="0"/>
        <v>10000</v>
      </c>
      <c r="L38" s="130"/>
      <c r="M38" s="131"/>
      <c r="N38" s="123">
        <f t="shared" si="3"/>
        <v>10000</v>
      </c>
    </row>
    <row r="39" spans="1:14" ht="14.25">
      <c r="A39" s="111" t="s">
        <v>56</v>
      </c>
      <c r="B39" s="100"/>
      <c r="C39" s="46"/>
      <c r="D39" s="8"/>
      <c r="E39" s="18"/>
      <c r="F39" s="40"/>
      <c r="G39" s="26"/>
      <c r="H39" s="66"/>
      <c r="I39" s="18"/>
      <c r="J39" s="8"/>
      <c r="K39" s="28"/>
      <c r="L39" s="128"/>
      <c r="M39" s="129"/>
      <c r="N39" s="119">
        <f t="shared" si="3"/>
        <v>0</v>
      </c>
    </row>
    <row r="40" spans="1:14" ht="14.25">
      <c r="A40" s="109" t="s">
        <v>15</v>
      </c>
      <c r="B40" s="100"/>
      <c r="C40" s="47">
        <v>241239</v>
      </c>
      <c r="D40" s="14">
        <v>0</v>
      </c>
      <c r="E40" s="10">
        <v>241239</v>
      </c>
      <c r="F40" s="41">
        <f>SUM(F41:F52)</f>
        <v>0</v>
      </c>
      <c r="G40" s="14">
        <f>SUM(G41:G52)</f>
        <v>201239</v>
      </c>
      <c r="H40" s="67">
        <f>SUM(H41:H52)</f>
        <v>40000</v>
      </c>
      <c r="I40" s="10">
        <v>8000</v>
      </c>
      <c r="J40" s="62"/>
      <c r="K40" s="29">
        <f t="shared" si="0"/>
        <v>48000</v>
      </c>
      <c r="L40" s="14"/>
      <c r="M40" s="10"/>
      <c r="N40" s="119">
        <f t="shared" si="3"/>
        <v>48000</v>
      </c>
    </row>
    <row r="41" spans="1:14" ht="25.5" customHeight="1">
      <c r="A41" s="139" t="s">
        <v>36</v>
      </c>
      <c r="B41" s="94">
        <v>4210</v>
      </c>
      <c r="C41" s="49">
        <v>121239</v>
      </c>
      <c r="D41" s="16">
        <v>0</v>
      </c>
      <c r="E41" s="4">
        <v>121239</v>
      </c>
      <c r="F41" s="36">
        <v>0</v>
      </c>
      <c r="G41" s="16">
        <v>121239</v>
      </c>
      <c r="H41" s="68">
        <f>E41+F41-G41</f>
        <v>0</v>
      </c>
      <c r="I41" s="71"/>
      <c r="J41" s="72"/>
      <c r="K41" s="29">
        <f t="shared" si="0"/>
        <v>0</v>
      </c>
      <c r="L41" s="128"/>
      <c r="M41" s="129"/>
      <c r="N41" s="121">
        <f t="shared" si="3"/>
        <v>0</v>
      </c>
    </row>
    <row r="42" spans="1:14" ht="12.75">
      <c r="A42" s="139"/>
      <c r="B42" s="94">
        <v>4300</v>
      </c>
      <c r="C42" s="49">
        <v>80000</v>
      </c>
      <c r="D42" s="16">
        <v>0</v>
      </c>
      <c r="E42" s="4">
        <v>80000</v>
      </c>
      <c r="F42" s="36">
        <v>0</v>
      </c>
      <c r="G42" s="16">
        <v>80000</v>
      </c>
      <c r="H42" s="68">
        <f>E42+F42-G42</f>
        <v>0</v>
      </c>
      <c r="I42" s="71"/>
      <c r="J42" s="72"/>
      <c r="K42" s="29">
        <f t="shared" si="0"/>
        <v>0</v>
      </c>
      <c r="L42" s="128"/>
      <c r="M42" s="129"/>
      <c r="N42" s="121">
        <f t="shared" si="3"/>
        <v>0</v>
      </c>
    </row>
    <row r="43" spans="1:14" ht="12.75">
      <c r="A43" s="107" t="s">
        <v>19</v>
      </c>
      <c r="B43" s="94"/>
      <c r="C43" s="49"/>
      <c r="D43" s="8"/>
      <c r="E43" s="18"/>
      <c r="F43" s="36"/>
      <c r="G43" s="16"/>
      <c r="H43" s="68"/>
      <c r="I43" s="71"/>
      <c r="J43" s="72"/>
      <c r="K43" s="29"/>
      <c r="L43" s="128"/>
      <c r="M43" s="129"/>
      <c r="N43" s="121"/>
    </row>
    <row r="44" spans="1:14" ht="12.75">
      <c r="A44" s="107" t="s">
        <v>30</v>
      </c>
      <c r="B44" s="94">
        <v>4300</v>
      </c>
      <c r="C44" s="49">
        <v>3000</v>
      </c>
      <c r="D44" s="16">
        <v>0</v>
      </c>
      <c r="E44" s="4">
        <v>3000</v>
      </c>
      <c r="F44" s="36">
        <v>0</v>
      </c>
      <c r="G44" s="16">
        <v>0</v>
      </c>
      <c r="H44" s="68">
        <f>E44+F44-G44</f>
        <v>3000</v>
      </c>
      <c r="I44" s="71"/>
      <c r="J44" s="72"/>
      <c r="K44" s="30">
        <f t="shared" si="0"/>
        <v>3000</v>
      </c>
      <c r="L44" s="128"/>
      <c r="M44" s="129"/>
      <c r="N44" s="121">
        <f t="shared" si="3"/>
        <v>3000</v>
      </c>
    </row>
    <row r="45" spans="1:14" ht="12.75">
      <c r="A45" s="107" t="s">
        <v>20</v>
      </c>
      <c r="B45" s="94"/>
      <c r="C45" s="49"/>
      <c r="D45" s="8"/>
      <c r="E45" s="18"/>
      <c r="F45" s="36"/>
      <c r="G45" s="16"/>
      <c r="H45" s="68"/>
      <c r="I45" s="71"/>
      <c r="J45" s="72"/>
      <c r="K45" s="30"/>
      <c r="L45" s="128"/>
      <c r="M45" s="129"/>
      <c r="N45" s="121"/>
    </row>
    <row r="46" spans="1:14" ht="12.75">
      <c r="A46" s="107" t="s">
        <v>29</v>
      </c>
      <c r="B46" s="94">
        <v>3020</v>
      </c>
      <c r="C46" s="49">
        <v>3000</v>
      </c>
      <c r="D46" s="16">
        <v>0</v>
      </c>
      <c r="E46" s="4">
        <v>3000</v>
      </c>
      <c r="F46" s="36">
        <v>0</v>
      </c>
      <c r="G46" s="16">
        <v>0</v>
      </c>
      <c r="H46" s="68">
        <f>E46+F46-G46</f>
        <v>3000</v>
      </c>
      <c r="I46" s="71"/>
      <c r="J46" s="72"/>
      <c r="K46" s="30">
        <f t="shared" si="0"/>
        <v>3000</v>
      </c>
      <c r="L46" s="128"/>
      <c r="M46" s="129"/>
      <c r="N46" s="121">
        <f t="shared" si="3"/>
        <v>3000</v>
      </c>
    </row>
    <row r="47" spans="1:14" ht="12.75">
      <c r="A47" s="107" t="s">
        <v>21</v>
      </c>
      <c r="B47" s="94"/>
      <c r="C47" s="49"/>
      <c r="D47" s="8"/>
      <c r="E47" s="18"/>
      <c r="F47" s="36"/>
      <c r="G47" s="16"/>
      <c r="H47" s="68"/>
      <c r="I47" s="71"/>
      <c r="J47" s="72"/>
      <c r="K47" s="30"/>
      <c r="L47" s="128"/>
      <c r="M47" s="129"/>
      <c r="N47" s="121"/>
    </row>
    <row r="48" spans="1:14" ht="12.75">
      <c r="A48" s="107" t="s">
        <v>29</v>
      </c>
      <c r="B48" s="94">
        <v>3020</v>
      </c>
      <c r="C48" s="49">
        <v>3000</v>
      </c>
      <c r="D48" s="16">
        <v>0</v>
      </c>
      <c r="E48" s="4">
        <v>3000</v>
      </c>
      <c r="F48" s="36">
        <v>0</v>
      </c>
      <c r="G48" s="16">
        <v>0</v>
      </c>
      <c r="H48" s="68">
        <f>E48+F48-G48</f>
        <v>3000</v>
      </c>
      <c r="I48" s="71"/>
      <c r="J48" s="72"/>
      <c r="K48" s="30">
        <f t="shared" si="0"/>
        <v>3000</v>
      </c>
      <c r="L48" s="128"/>
      <c r="M48" s="129"/>
      <c r="N48" s="121">
        <f t="shared" si="3"/>
        <v>3000</v>
      </c>
    </row>
    <row r="49" spans="1:14" ht="12.75">
      <c r="A49" s="107" t="s">
        <v>27</v>
      </c>
      <c r="B49" s="94"/>
      <c r="C49" s="49"/>
      <c r="D49" s="8"/>
      <c r="E49" s="18"/>
      <c r="F49" s="36"/>
      <c r="G49" s="16"/>
      <c r="H49" s="68"/>
      <c r="I49" s="71"/>
      <c r="J49" s="72"/>
      <c r="K49" s="30"/>
      <c r="L49" s="128"/>
      <c r="M49" s="129"/>
      <c r="N49" s="121"/>
    </row>
    <row r="50" spans="1:14" ht="12.75">
      <c r="A50" s="107" t="s">
        <v>28</v>
      </c>
      <c r="B50" s="94">
        <v>3020</v>
      </c>
      <c r="C50" s="49">
        <v>30000</v>
      </c>
      <c r="D50" s="16">
        <v>0</v>
      </c>
      <c r="E50" s="4">
        <v>30000</v>
      </c>
      <c r="F50" s="36">
        <v>0</v>
      </c>
      <c r="G50" s="16">
        <v>0</v>
      </c>
      <c r="H50" s="68">
        <f>E50+F50-G50</f>
        <v>30000</v>
      </c>
      <c r="I50" s="71"/>
      <c r="J50" s="72"/>
      <c r="K50" s="30">
        <f t="shared" si="0"/>
        <v>30000</v>
      </c>
      <c r="L50" s="128"/>
      <c r="M50" s="129"/>
      <c r="N50" s="121">
        <f t="shared" si="3"/>
        <v>30000</v>
      </c>
    </row>
    <row r="51" spans="1:14" ht="12.75">
      <c r="A51" s="107" t="s">
        <v>34</v>
      </c>
      <c r="B51" s="94"/>
      <c r="C51" s="49"/>
      <c r="D51" s="8"/>
      <c r="E51" s="18"/>
      <c r="F51" s="36"/>
      <c r="G51" s="16"/>
      <c r="H51" s="68"/>
      <c r="I51" s="71"/>
      <c r="J51" s="72"/>
      <c r="K51" s="30"/>
      <c r="L51" s="128"/>
      <c r="M51" s="129"/>
      <c r="N51" s="121"/>
    </row>
    <row r="52" spans="1:14" ht="12.75">
      <c r="A52" s="107" t="s">
        <v>35</v>
      </c>
      <c r="B52" s="94">
        <v>4300</v>
      </c>
      <c r="C52" s="37">
        <v>1000</v>
      </c>
      <c r="D52" s="37">
        <v>0</v>
      </c>
      <c r="E52" s="37">
        <v>1000</v>
      </c>
      <c r="F52" s="36">
        <v>0</v>
      </c>
      <c r="G52" s="37">
        <v>0</v>
      </c>
      <c r="H52" s="63">
        <f>E52+F52-G52</f>
        <v>1000</v>
      </c>
      <c r="I52" s="71"/>
      <c r="J52" s="72"/>
      <c r="K52" s="30">
        <f t="shared" si="0"/>
        <v>1000</v>
      </c>
      <c r="L52" s="128"/>
      <c r="M52" s="129"/>
      <c r="N52" s="121">
        <f t="shared" si="3"/>
        <v>1000</v>
      </c>
    </row>
    <row r="53" spans="1:14" ht="38.25">
      <c r="A53" s="110" t="s">
        <v>49</v>
      </c>
      <c r="B53" s="99">
        <v>4210</v>
      </c>
      <c r="C53" s="64"/>
      <c r="D53" s="64"/>
      <c r="E53" s="5"/>
      <c r="F53" s="42"/>
      <c r="G53" s="15"/>
      <c r="H53" s="69"/>
      <c r="I53" s="5">
        <v>8000</v>
      </c>
      <c r="J53" s="55"/>
      <c r="K53" s="34">
        <f t="shared" si="0"/>
        <v>8000</v>
      </c>
      <c r="L53" s="130"/>
      <c r="M53" s="131"/>
      <c r="N53" s="123">
        <f t="shared" si="3"/>
        <v>8000</v>
      </c>
    </row>
    <row r="54" spans="1:14" ht="12.75" hidden="1">
      <c r="A54" s="107"/>
      <c r="B54" s="94"/>
      <c r="C54" s="37"/>
      <c r="D54" s="37"/>
      <c r="E54" s="4"/>
      <c r="F54" s="36"/>
      <c r="G54" s="16"/>
      <c r="H54" s="68"/>
      <c r="I54" s="18"/>
      <c r="J54" s="8"/>
      <c r="K54" s="28"/>
      <c r="L54" s="128"/>
      <c r="M54" s="129"/>
      <c r="N54" s="119">
        <f t="shared" si="3"/>
        <v>0</v>
      </c>
    </row>
    <row r="55" spans="1:14" ht="12.75" hidden="1">
      <c r="A55" s="107"/>
      <c r="B55" s="94"/>
      <c r="C55" s="37"/>
      <c r="D55" s="37"/>
      <c r="E55" s="4"/>
      <c r="F55" s="36"/>
      <c r="G55" s="16"/>
      <c r="H55" s="68"/>
      <c r="I55" s="18"/>
      <c r="J55" s="8"/>
      <c r="K55" s="28"/>
      <c r="L55" s="128"/>
      <c r="M55" s="129"/>
      <c r="N55" s="119">
        <f t="shared" si="3"/>
        <v>0</v>
      </c>
    </row>
    <row r="56" spans="1:14" ht="12.75">
      <c r="A56" s="111" t="s">
        <v>57</v>
      </c>
      <c r="B56" s="94"/>
      <c r="C56" s="37"/>
      <c r="D56" s="37"/>
      <c r="E56" s="4"/>
      <c r="F56" s="36"/>
      <c r="G56" s="16"/>
      <c r="H56" s="68"/>
      <c r="I56" s="18"/>
      <c r="J56" s="8"/>
      <c r="K56" s="28"/>
      <c r="L56" s="128"/>
      <c r="M56" s="129"/>
      <c r="N56" s="119"/>
    </row>
    <row r="57" spans="1:14" ht="12.75">
      <c r="A57" s="107" t="s">
        <v>44</v>
      </c>
      <c r="B57" s="94"/>
      <c r="C57" s="37"/>
      <c r="D57" s="37"/>
      <c r="E57" s="61">
        <f>E59</f>
        <v>0</v>
      </c>
      <c r="F57" s="61">
        <f>F59</f>
        <v>201239</v>
      </c>
      <c r="G57" s="61">
        <f>G59</f>
        <v>0</v>
      </c>
      <c r="H57" s="14">
        <f>H59</f>
        <v>201239</v>
      </c>
      <c r="I57" s="2"/>
      <c r="J57" s="62"/>
      <c r="K57" s="29">
        <f t="shared" si="0"/>
        <v>201239</v>
      </c>
      <c r="L57" s="14"/>
      <c r="M57" s="10"/>
      <c r="N57" s="119">
        <f t="shared" si="3"/>
        <v>201239</v>
      </c>
    </row>
    <row r="58" spans="1:14" ht="12.75">
      <c r="A58" s="111" t="s">
        <v>45</v>
      </c>
      <c r="B58" s="94"/>
      <c r="C58" s="37"/>
      <c r="D58" s="37"/>
      <c r="E58" s="4"/>
      <c r="F58" s="36"/>
      <c r="G58" s="16"/>
      <c r="H58" s="68"/>
      <c r="I58" s="18"/>
      <c r="J58" s="8"/>
      <c r="K58" s="28"/>
      <c r="L58" s="128"/>
      <c r="M58" s="129"/>
      <c r="N58" s="119"/>
    </row>
    <row r="59" spans="1:14" ht="13.5" thickBot="1">
      <c r="A59" s="112" t="s">
        <v>46</v>
      </c>
      <c r="B59" s="101">
        <v>6110</v>
      </c>
      <c r="C59" s="37"/>
      <c r="D59" s="37"/>
      <c r="E59" s="4">
        <v>0</v>
      </c>
      <c r="F59" s="37">
        <v>201239</v>
      </c>
      <c r="G59" s="16">
        <v>0</v>
      </c>
      <c r="H59" s="68">
        <f>E59+F59-G59</f>
        <v>201239</v>
      </c>
      <c r="I59" s="76"/>
      <c r="J59" s="82"/>
      <c r="K59" s="75">
        <f t="shared" si="0"/>
        <v>201239</v>
      </c>
      <c r="L59" s="128"/>
      <c r="M59" s="6"/>
      <c r="N59" s="121">
        <f t="shared" si="3"/>
        <v>201239</v>
      </c>
    </row>
    <row r="60" spans="1:14" ht="13.5" thickBot="1">
      <c r="A60" s="1" t="s">
        <v>47</v>
      </c>
      <c r="B60" s="102"/>
      <c r="C60" s="17">
        <v>50000</v>
      </c>
      <c r="D60" s="17">
        <v>0</v>
      </c>
      <c r="E60" s="17">
        <v>50000</v>
      </c>
      <c r="F60" s="31">
        <v>2209</v>
      </c>
      <c r="G60" s="17">
        <v>0</v>
      </c>
      <c r="H60" s="70">
        <v>52209</v>
      </c>
      <c r="I60" s="83"/>
      <c r="J60" s="20">
        <v>8000</v>
      </c>
      <c r="K60" s="79">
        <v>44209</v>
      </c>
      <c r="L60" s="31"/>
      <c r="M60" s="17">
        <v>44209</v>
      </c>
      <c r="N60" s="122">
        <f t="shared" si="3"/>
        <v>0</v>
      </c>
    </row>
  </sheetData>
  <mergeCells count="6">
    <mergeCell ref="A41:A42"/>
    <mergeCell ref="A1:B1"/>
    <mergeCell ref="A2:B2"/>
    <mergeCell ref="A3:B3"/>
    <mergeCell ref="A5:B5"/>
    <mergeCell ref="A4:B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w Lubiczu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w Lubiczu</dc:creator>
  <cp:keywords/>
  <dc:description/>
  <cp:lastModifiedBy>UG Lubicz</cp:lastModifiedBy>
  <cp:lastPrinted>2004-04-28T06:13:24Z</cp:lastPrinted>
  <dcterms:created xsi:type="dcterms:W3CDTF">2002-11-18T06:46:34Z</dcterms:created>
  <dcterms:modified xsi:type="dcterms:W3CDTF">2004-04-30T11:34:44Z</dcterms:modified>
  <cp:category/>
  <cp:version/>
  <cp:contentType/>
  <cp:contentStatus/>
</cp:coreProperties>
</file>